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10" windowHeight="10500"/>
  </bookViews>
  <sheets>
    <sheet name="旅游厕所资金-51个贫困县资金分配" sheetId="1" r:id="rId1"/>
  </sheets>
  <definedNames>
    <definedName name="_xlnm._FilterDatabase" localSheetId="0" hidden="1">'旅游厕所资金-51个贫困县资金分配'!$A$6:$P$58</definedName>
    <definedName name="_xlnm.Print_Titles" localSheetId="0">'旅游厕所资金-51个贫困县资金分配'!$4:4</definedName>
  </definedNames>
  <calcPr calcId="145621"/>
</workbook>
</file>

<file path=xl/calcChain.xml><?xml version="1.0" encoding="utf-8"?>
<calcChain xmlns="http://schemas.openxmlformats.org/spreadsheetml/2006/main">
  <c r="I7" i="1" l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6" i="1"/>
  <c r="J6" i="1" s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E7" i="1"/>
  <c r="K7" i="1" s="1"/>
  <c r="E8" i="1"/>
  <c r="K8" i="1" s="1"/>
  <c r="E9" i="1"/>
  <c r="E10" i="1"/>
  <c r="E11" i="1"/>
  <c r="K11" i="1" s="1"/>
  <c r="E12" i="1"/>
  <c r="K12" i="1" s="1"/>
  <c r="E13" i="1"/>
  <c r="E14" i="1"/>
  <c r="E15" i="1"/>
  <c r="K15" i="1" s="1"/>
  <c r="E16" i="1"/>
  <c r="K16" i="1" s="1"/>
  <c r="E17" i="1"/>
  <c r="E18" i="1"/>
  <c r="E19" i="1"/>
  <c r="K19" i="1" s="1"/>
  <c r="E20" i="1"/>
  <c r="K20" i="1" s="1"/>
  <c r="E21" i="1"/>
  <c r="E22" i="1"/>
  <c r="E23" i="1"/>
  <c r="K23" i="1" s="1"/>
  <c r="E24" i="1"/>
  <c r="K24" i="1" s="1"/>
  <c r="E25" i="1"/>
  <c r="E26" i="1"/>
  <c r="E27" i="1"/>
  <c r="K27" i="1" s="1"/>
  <c r="E28" i="1"/>
  <c r="K28" i="1" s="1"/>
  <c r="E29" i="1"/>
  <c r="E30" i="1"/>
  <c r="E31" i="1"/>
  <c r="K31" i="1" s="1"/>
  <c r="E32" i="1"/>
  <c r="K32" i="1" s="1"/>
  <c r="E33" i="1"/>
  <c r="E34" i="1"/>
  <c r="E35" i="1"/>
  <c r="K35" i="1" s="1"/>
  <c r="E36" i="1"/>
  <c r="K36" i="1" s="1"/>
  <c r="E37" i="1"/>
  <c r="E38" i="1"/>
  <c r="E39" i="1"/>
  <c r="K39" i="1" s="1"/>
  <c r="E40" i="1"/>
  <c r="K40" i="1" s="1"/>
  <c r="E41" i="1"/>
  <c r="E42" i="1"/>
  <c r="E43" i="1"/>
  <c r="K43" i="1" s="1"/>
  <c r="E44" i="1"/>
  <c r="K44" i="1" s="1"/>
  <c r="E45" i="1"/>
  <c r="E46" i="1"/>
  <c r="E47" i="1"/>
  <c r="K47" i="1" s="1"/>
  <c r="E48" i="1"/>
  <c r="K48" i="1" s="1"/>
  <c r="E49" i="1"/>
  <c r="E50" i="1"/>
  <c r="E51" i="1"/>
  <c r="K51" i="1" s="1"/>
  <c r="E52" i="1"/>
  <c r="K52" i="1" s="1"/>
  <c r="E53" i="1"/>
  <c r="E54" i="1"/>
  <c r="E55" i="1"/>
  <c r="K55" i="1" s="1"/>
  <c r="E56" i="1"/>
  <c r="K56" i="1" s="1"/>
  <c r="E57" i="1"/>
  <c r="E6" i="1"/>
  <c r="K6" i="1" l="1"/>
  <c r="K50" i="1"/>
  <c r="K42" i="1"/>
  <c r="K34" i="1"/>
  <c r="K26" i="1"/>
  <c r="K18" i="1"/>
  <c r="K14" i="1"/>
  <c r="K53" i="1"/>
  <c r="K45" i="1"/>
  <c r="K37" i="1"/>
  <c r="K29" i="1"/>
  <c r="K21" i="1"/>
  <c r="K9" i="1"/>
  <c r="K54" i="1"/>
  <c r="K46" i="1"/>
  <c r="K38" i="1"/>
  <c r="K30" i="1"/>
  <c r="K22" i="1"/>
  <c r="K10" i="1"/>
  <c r="K57" i="1"/>
  <c r="K49" i="1"/>
  <c r="K41" i="1"/>
  <c r="K33" i="1"/>
  <c r="K25" i="1"/>
  <c r="K17" i="1"/>
  <c r="K13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F6" i="1"/>
  <c r="G6" i="1" s="1"/>
</calcChain>
</file>

<file path=xl/sharedStrings.xml><?xml version="1.0" encoding="utf-8"?>
<sst xmlns="http://schemas.openxmlformats.org/spreadsheetml/2006/main" count="153" uniqueCount="86">
  <si>
    <t>单位：万元</t>
  </si>
  <si>
    <t>市州</t>
  </si>
  <si>
    <t>序号</t>
  </si>
  <si>
    <t>县市区</t>
  </si>
  <si>
    <t>合计</t>
  </si>
  <si>
    <t>株洲市</t>
  </si>
  <si>
    <t>茶陵县</t>
  </si>
  <si>
    <t>炎陵县</t>
  </si>
  <si>
    <t>衡阳市</t>
  </si>
  <si>
    <t>祁东县</t>
  </si>
  <si>
    <t>邵阳市</t>
  </si>
  <si>
    <t>新邵县</t>
  </si>
  <si>
    <t>邵阳县</t>
  </si>
  <si>
    <t>隆回县</t>
  </si>
  <si>
    <t>洞口县</t>
  </si>
  <si>
    <t>绥宁县</t>
  </si>
  <si>
    <t>新宁县</t>
  </si>
  <si>
    <t>城步县</t>
  </si>
  <si>
    <t>武冈市</t>
  </si>
  <si>
    <t>岳阳市</t>
  </si>
  <si>
    <t>平江县</t>
  </si>
  <si>
    <t>常德市</t>
  </si>
  <si>
    <t>石门县</t>
  </si>
  <si>
    <t>张家界市</t>
  </si>
  <si>
    <t>永定区</t>
  </si>
  <si>
    <t>武陵源区</t>
  </si>
  <si>
    <t>慈利县</t>
  </si>
  <si>
    <t>桑植县</t>
  </si>
  <si>
    <t>益阳市</t>
  </si>
  <si>
    <t>安化县</t>
  </si>
  <si>
    <t>永州市</t>
  </si>
  <si>
    <t>双牌县</t>
  </si>
  <si>
    <t>江永县</t>
  </si>
  <si>
    <t>宁远县</t>
  </si>
  <si>
    <t>新田县</t>
  </si>
  <si>
    <t>江华县</t>
  </si>
  <si>
    <t>郴州市</t>
  </si>
  <si>
    <t>宜章县</t>
  </si>
  <si>
    <t>汝城县</t>
  </si>
  <si>
    <t>桂东县</t>
  </si>
  <si>
    <t>安仁县</t>
  </si>
  <si>
    <t>娄底市</t>
  </si>
  <si>
    <t>双峰县</t>
  </si>
  <si>
    <t>新化县</t>
  </si>
  <si>
    <t>涟源市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</si>
  <si>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</si>
  <si>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</si>
  <si>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</si>
  <si>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</si>
  <si>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</si>
  <si>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</si>
  <si>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</si>
  <si>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麻阳县</t>
  </si>
  <si>
    <t>新晃县</t>
  </si>
  <si>
    <t>芷江县</t>
  </si>
  <si>
    <t>靖州县</t>
  </si>
  <si>
    <t>通道县</t>
  </si>
  <si>
    <t>洪江市</t>
  </si>
  <si>
    <t>洪江区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</si>
  <si>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</si>
  <si>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</si>
  <si>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</si>
  <si>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</si>
  <si>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</si>
  <si>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</si>
  <si>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</si>
  <si>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</si>
  <si>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</si>
  <si>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附件：</t>
    <phoneticPr fontId="9" type="noConversion"/>
  </si>
  <si>
    <t>2018年资金安排表（贫困县市区）</t>
    <phoneticPr fontId="9" type="noConversion"/>
  </si>
  <si>
    <t>用于精准扶贫</t>
    <phoneticPr fontId="9" type="noConversion"/>
  </si>
  <si>
    <t>深度贫困县</t>
    <phoneticPr fontId="9" type="noConversion"/>
  </si>
  <si>
    <t>根据省里扶贫政策（湘扶办函[2018]76号），2018年较2017年新增统筹整合资金部分的50%按因素法用于深度贫困县（3211-2815）*0.5=198万元</t>
    <phoneticPr fontId="9" type="noConversion"/>
  </si>
  <si>
    <t>2018年29个深度贫困县因素（湘扶办函[2018]76号）</t>
    <phoneticPr fontId="9" type="noConversion"/>
  </si>
  <si>
    <t>分配因素一</t>
    <phoneticPr fontId="9" type="noConversion"/>
  </si>
  <si>
    <t>分配因素二</t>
    <phoneticPr fontId="9" type="noConversion"/>
  </si>
  <si>
    <t>省里51个贫困县扶贫指标（湘扶办函[2017]155号），权重占70%</t>
    <phoneticPr fontId="9" type="noConversion"/>
  </si>
  <si>
    <t>分配因素三</t>
    <phoneticPr fontId="9" type="noConversion"/>
  </si>
  <si>
    <r>
      <t>备注：产业指标为</t>
    </r>
    <r>
      <rPr>
        <sz val="11"/>
        <color indexed="8"/>
        <rFont val="宋体"/>
        <family val="3"/>
        <charset val="134"/>
      </rPr>
      <t xml:space="preserve">且；；
</t>
    </r>
    <phoneticPr fontId="9" type="noConversion"/>
  </si>
  <si>
    <t>旅游行业指标（2018年度纳入国家文化和旅游部厕所管理系统，截至2018.10.23日，项目类别为乡村旅游点、旅游景区、旅游集散中心、旅游线路沿线，状态为已完工的旅游厕所建设项目厕位个数），权重占30%</t>
    <phoneticPr fontId="9" type="noConversion"/>
  </si>
  <si>
    <t>2203*0.3=660.9</t>
    <phoneticPr fontId="9" type="noConversion"/>
  </si>
  <si>
    <t>2203*0.7=1542.1.（D*2776）</t>
    <phoneticPr fontId="9" type="noConversion"/>
  </si>
  <si>
    <t>金额合计（198+1542.1+660.9=2401）</t>
    <phoneticPr fontId="9" type="noConversion"/>
  </si>
  <si>
    <t>金额合计取整</t>
    <phoneticPr fontId="9" type="noConversion"/>
  </si>
  <si>
    <t>金额合计  (取整)</t>
    <phoneticPr fontId="9" type="noConversion"/>
  </si>
  <si>
    <t xml:space="preserve">备  注                 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</si>
</sst>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_ "/>
  </numFmts>
  <fonts count="14"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6"/>
      <color indexed="8"/>
      <name val="黑体"/>
      <family val="3"/>
      <charset val="134"/>
    </font>
    <font>
      <b/>
      <sz val="18"/>
      <name val="宋体"/>
      <family val="3"/>
      <charset val="134"/>
    </font>
    <font>
      <sz val="12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12"/>
      <color theme="1"/>
      <name val="仿宋_GB2312"/>
      <family val="3"/>
      <charset val="134"/>
    </font>
    <font>
      <sz val="10"/>
      <color indexed="8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176" fontId="0" fillId="2" borderId="0" xfId="0" applyNumberForma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8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8" fillId="2" borderId="2" xfId="0" applyFont="1" applyFill="1" applyBorder="1" applyAlignment="1">
      <alignment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13" fillId="2" borderId="3" xfId="0" applyNumberFormat="1" applyFont="1" applyFill="1" applyBorder="1" applyAlignment="1">
      <alignment horizontal="left" vertical="center" wrapText="1"/>
    </xf>
    <xf numFmtId="176" fontId="13" fillId="2" borderId="4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5"/>
  <sheetViews>
    <sheetView tabSelected="1" topLeftCell="D1" workbookViewId="0">
      <selection activeCell="M15" sqref="M15"/>
    </sheetView>
  </sheetViews>
  <sheetFormatPr defaultColWidth="9" defaultRowHeight="13.5"/>
  <cols>
    <col min="1" max="1" width="10.5" style="14" customWidth="1"/>
    <col min="2" max="2" width="4.75" style="10" customWidth="1"/>
    <col min="3" max="4" width="13.5" style="11" customWidth="1"/>
    <col min="5" max="5" width="14.75" style="11" customWidth="1"/>
    <col min="6" max="6" width="17.75" style="12" customWidth="1"/>
    <col min="7" max="7" width="8" style="4" customWidth="1"/>
    <col min="8" max="9" width="14" style="23" customWidth="1"/>
    <col min="10" max="11" width="11.25" style="5" customWidth="1"/>
    <col min="12" max="12" width="11.25" style="5" hidden="1" customWidth="1"/>
    <col min="13" max="13" width="11.25" style="5" customWidth="1"/>
    <col min="14" max="14" width="14.375" style="4" customWidth="1"/>
    <col min="15" max="15" width="12.125" style="14" customWidth="1"/>
    <col min="16" max="16384" width="9" style="10"/>
  </cols>
  <sheetData>
    <row r="1" spans="1:16" ht="19.5" customHeight="1">
      <c r="A1" s="9" t="s">
        <v>68</v>
      </c>
      <c r="G1" s="1"/>
      <c r="H1" s="13"/>
      <c r="I1" s="13"/>
      <c r="N1" s="1"/>
    </row>
    <row r="2" spans="1:16" ht="49.5" hidden="1" customHeight="1">
      <c r="A2" s="25" t="s">
        <v>69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25.5" customHeight="1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6" ht="25.5" customHeight="1">
      <c r="A4" s="31" t="s">
        <v>1</v>
      </c>
      <c r="B4" s="34" t="s">
        <v>2</v>
      </c>
      <c r="C4" s="35" t="s">
        <v>3</v>
      </c>
      <c r="D4" s="30" t="s">
        <v>74</v>
      </c>
      <c r="E4" s="30"/>
      <c r="F4" s="30" t="s">
        <v>75</v>
      </c>
      <c r="G4" s="30"/>
      <c r="H4" s="30" t="s">
        <v>77</v>
      </c>
      <c r="I4" s="30"/>
      <c r="J4" s="30"/>
      <c r="K4" s="31" t="s">
        <v>82</v>
      </c>
      <c r="L4" s="31" t="s">
        <v>83</v>
      </c>
      <c r="M4" s="31" t="s">
        <v>84</v>
      </c>
      <c r="N4" s="24" t="s">
        <v>85</v>
      </c>
      <c r="O4" s="24"/>
    </row>
    <row r="5" spans="1:16" s="16" customFormat="1" ht="166.5" customHeight="1">
      <c r="A5" s="31"/>
      <c r="B5" s="34"/>
      <c r="C5" s="35"/>
      <c r="D5" s="7" t="s">
        <v>73</v>
      </c>
      <c r="E5" s="7" t="s">
        <v>72</v>
      </c>
      <c r="F5" s="7" t="s">
        <v>76</v>
      </c>
      <c r="G5" s="3" t="s">
        <v>81</v>
      </c>
      <c r="H5" s="32" t="s">
        <v>79</v>
      </c>
      <c r="I5" s="33"/>
      <c r="J5" s="7" t="s">
        <v>80</v>
      </c>
      <c r="K5" s="31"/>
      <c r="L5" s="31"/>
      <c r="M5" s="31"/>
      <c r="N5" s="24"/>
      <c r="O5" s="24"/>
      <c r="P5" s="15"/>
    </row>
    <row r="6" spans="1:16" ht="24.75" customHeight="1">
      <c r="A6" s="17"/>
      <c r="B6" s="15"/>
      <c r="C6" s="6" t="s">
        <v>4</v>
      </c>
      <c r="D6" s="6">
        <v>0.5</v>
      </c>
      <c r="E6" s="6">
        <f>396*D6</f>
        <v>198</v>
      </c>
      <c r="F6" s="18">
        <f>SUM(F7:F57)</f>
        <v>0.70000000000000018</v>
      </c>
      <c r="G6" s="2">
        <f>2203*F6</f>
        <v>1542.1000000000004</v>
      </c>
      <c r="H6" s="19">
        <v>2707</v>
      </c>
      <c r="I6" s="19">
        <f>H6/2707</f>
        <v>1</v>
      </c>
      <c r="J6" s="6">
        <f>660.9*I6</f>
        <v>660.9</v>
      </c>
      <c r="K6" s="6">
        <f>E6+G6+J6</f>
        <v>2401.0000000000005</v>
      </c>
      <c r="L6" s="6">
        <v>2404</v>
      </c>
      <c r="M6" s="6">
        <v>2401</v>
      </c>
      <c r="N6" s="2"/>
      <c r="O6" s="2"/>
      <c r="P6" s="15"/>
    </row>
    <row r="7" spans="1:16" ht="17.100000000000001" customHeight="1">
      <c r="A7" s="24" t="s">
        <v>5</v>
      </c>
      <c r="B7" s="8">
        <v>1</v>
      </c>
      <c r="C7" s="20" t="s">
        <v>6</v>
      </c>
      <c r="D7" s="20"/>
      <c r="E7" s="6">
        <f t="shared" ref="E7:E57" si="0">396*D7</f>
        <v>0</v>
      </c>
      <c r="F7" s="7">
        <v>1.34E-2</v>
      </c>
      <c r="G7" s="2">
        <f t="shared" ref="G7:G57" si="1">2203*F7</f>
        <v>29.520200000000003</v>
      </c>
      <c r="H7" s="21">
        <v>106</v>
      </c>
      <c r="I7" s="19">
        <f t="shared" ref="I7:I57" si="2">H7/2707</f>
        <v>3.9157739194680456E-2</v>
      </c>
      <c r="J7" s="6">
        <f t="shared" ref="J7:J57" si="3">660.9*I7</f>
        <v>25.879349833764312</v>
      </c>
      <c r="K7" s="6">
        <f t="shared" ref="K7:K57" si="4">E7+G7+J7</f>
        <v>55.399549833764311</v>
      </c>
      <c r="L7" s="6">
        <v>55</v>
      </c>
      <c r="M7" s="6">
        <v>55</v>
      </c>
      <c r="N7" s="3" t="s">
        <v>70</v>
      </c>
      <c r="O7" s="17"/>
      <c r="P7" s="15"/>
    </row>
    <row r="8" spans="1:16" ht="17.100000000000001" customHeight="1">
      <c r="A8" s="24"/>
      <c r="B8" s="8">
        <v>2</v>
      </c>
      <c r="C8" s="20" t="s">
        <v>7</v>
      </c>
      <c r="D8" s="20"/>
      <c r="E8" s="6">
        <f t="shared" si="0"/>
        <v>0</v>
      </c>
      <c r="F8" s="7">
        <v>9.1000000000000004E-3</v>
      </c>
      <c r="G8" s="2">
        <f t="shared" si="1"/>
        <v>20.0473</v>
      </c>
      <c r="H8" s="21">
        <v>26</v>
      </c>
      <c r="I8" s="19">
        <f t="shared" si="2"/>
        <v>9.6047284817140748E-3</v>
      </c>
      <c r="J8" s="6">
        <f t="shared" si="3"/>
        <v>6.3477650535648316</v>
      </c>
      <c r="K8" s="6">
        <f t="shared" si="4"/>
        <v>26.395065053564831</v>
      </c>
      <c r="L8" s="6">
        <v>26</v>
      </c>
      <c r="M8" s="6">
        <v>26</v>
      </c>
      <c r="N8" s="3" t="s">
        <v>70</v>
      </c>
      <c r="O8" s="17"/>
      <c r="P8" s="15"/>
    </row>
    <row r="9" spans="1:16" ht="17.100000000000001" customHeight="1">
      <c r="A9" s="8" t="s">
        <v>8</v>
      </c>
      <c r="B9" s="8">
        <v>3</v>
      </c>
      <c r="C9" s="22" t="s">
        <v>9</v>
      </c>
      <c r="D9" s="22"/>
      <c r="E9" s="6">
        <f t="shared" si="0"/>
        <v>0</v>
      </c>
      <c r="F9" s="7">
        <v>1.2200000000000001E-2</v>
      </c>
      <c r="G9" s="2">
        <f t="shared" si="1"/>
        <v>26.876600000000003</v>
      </c>
      <c r="H9" s="21">
        <v>137</v>
      </c>
      <c r="I9" s="19">
        <f t="shared" si="2"/>
        <v>5.0609530845954931E-2</v>
      </c>
      <c r="J9" s="6">
        <f t="shared" si="3"/>
        <v>33.447838936091614</v>
      </c>
      <c r="K9" s="6">
        <f t="shared" si="4"/>
        <v>60.324438936091617</v>
      </c>
      <c r="L9" s="6">
        <v>60</v>
      </c>
      <c r="M9" s="6">
        <v>60</v>
      </c>
      <c r="N9" s="3"/>
      <c r="O9" s="17"/>
      <c r="P9" s="15"/>
    </row>
    <row r="10" spans="1:16" ht="17.100000000000001" customHeight="1">
      <c r="A10" s="24" t="s">
        <v>10</v>
      </c>
      <c r="B10" s="8">
        <f>B9+1</f>
        <v>4</v>
      </c>
      <c r="C10" s="20" t="s">
        <v>11</v>
      </c>
      <c r="D10" s="20">
        <v>1.12E-2</v>
      </c>
      <c r="E10" s="6">
        <f t="shared" si="0"/>
        <v>4.4352</v>
      </c>
      <c r="F10" s="7">
        <v>1.6799999999999999E-2</v>
      </c>
      <c r="G10" s="2">
        <f t="shared" si="1"/>
        <v>37.010399999999997</v>
      </c>
      <c r="H10" s="21">
        <v>54</v>
      </c>
      <c r="I10" s="19">
        <f t="shared" si="2"/>
        <v>1.994828223125231E-2</v>
      </c>
      <c r="J10" s="6">
        <f t="shared" si="3"/>
        <v>13.183819726634651</v>
      </c>
      <c r="K10" s="6">
        <f t="shared" si="4"/>
        <v>54.629419726634652</v>
      </c>
      <c r="L10" s="6">
        <v>55</v>
      </c>
      <c r="M10" s="6">
        <v>55</v>
      </c>
      <c r="N10" s="3" t="s">
        <v>70</v>
      </c>
      <c r="O10" s="17" t="s">
        <v>71</v>
      </c>
      <c r="P10" s="15"/>
    </row>
    <row r="11" spans="1:16" ht="17.100000000000001" customHeight="1">
      <c r="A11" s="24"/>
      <c r="B11" s="8">
        <f>B10+1</f>
        <v>5</v>
      </c>
      <c r="C11" s="20" t="s">
        <v>12</v>
      </c>
      <c r="D11" s="20">
        <v>7.1999999999999998E-3</v>
      </c>
      <c r="E11" s="6">
        <f t="shared" si="0"/>
        <v>2.8512</v>
      </c>
      <c r="F11" s="7">
        <v>2.1499999999999998E-2</v>
      </c>
      <c r="G11" s="2">
        <f t="shared" si="1"/>
        <v>47.3645</v>
      </c>
      <c r="H11" s="21">
        <v>82</v>
      </c>
      <c r="I11" s="19">
        <f t="shared" si="2"/>
        <v>3.0291835980790542E-2</v>
      </c>
      <c r="J11" s="6">
        <f t="shared" si="3"/>
        <v>20.01987439970447</v>
      </c>
      <c r="K11" s="6">
        <f t="shared" si="4"/>
        <v>70.235574399704461</v>
      </c>
      <c r="L11" s="6">
        <v>70</v>
      </c>
      <c r="M11" s="6">
        <v>70</v>
      </c>
      <c r="N11" s="3" t="s">
        <v>70</v>
      </c>
      <c r="O11" s="17" t="s">
        <v>71</v>
      </c>
      <c r="P11" s="15"/>
    </row>
    <row r="12" spans="1:16" ht="17.100000000000001" customHeight="1">
      <c r="A12" s="24"/>
      <c r="B12" s="8">
        <f t="shared" ref="B12:B38" si="5">B11+1</f>
        <v>6</v>
      </c>
      <c r="C12" s="20" t="s">
        <v>13</v>
      </c>
      <c r="D12" s="20">
        <v>1.6000000000000001E-3</v>
      </c>
      <c r="E12" s="6">
        <f t="shared" si="0"/>
        <v>0.63360000000000005</v>
      </c>
      <c r="F12" s="7">
        <v>2.3099999999999999E-2</v>
      </c>
      <c r="G12" s="2">
        <f t="shared" si="1"/>
        <v>50.889299999999999</v>
      </c>
      <c r="H12" s="21">
        <v>112</v>
      </c>
      <c r="I12" s="19">
        <f t="shared" si="2"/>
        <v>4.1374214998152935E-2</v>
      </c>
      <c r="J12" s="6">
        <f t="shared" si="3"/>
        <v>27.344218692279274</v>
      </c>
      <c r="K12" s="6">
        <f t="shared" si="4"/>
        <v>78.867118692279277</v>
      </c>
      <c r="L12" s="6">
        <v>79</v>
      </c>
      <c r="M12" s="6">
        <v>79</v>
      </c>
      <c r="N12" s="3" t="s">
        <v>70</v>
      </c>
      <c r="O12" s="17" t="s">
        <v>71</v>
      </c>
      <c r="P12" s="15"/>
    </row>
    <row r="13" spans="1:16" ht="17.100000000000001" customHeight="1">
      <c r="A13" s="24"/>
      <c r="B13" s="8">
        <f t="shared" si="5"/>
        <v>7</v>
      </c>
      <c r="C13" s="20" t="s">
        <v>14</v>
      </c>
      <c r="D13" s="20">
        <v>9.5999999999999992E-3</v>
      </c>
      <c r="E13" s="6">
        <f t="shared" si="0"/>
        <v>3.8015999999999996</v>
      </c>
      <c r="F13" s="7">
        <v>1.5100000000000001E-2</v>
      </c>
      <c r="G13" s="2">
        <f t="shared" si="1"/>
        <v>33.265300000000003</v>
      </c>
      <c r="H13" s="21">
        <v>0</v>
      </c>
      <c r="I13" s="19">
        <f t="shared" si="2"/>
        <v>0</v>
      </c>
      <c r="J13" s="6">
        <f t="shared" si="3"/>
        <v>0</v>
      </c>
      <c r="K13" s="6">
        <f t="shared" si="4"/>
        <v>37.066900000000004</v>
      </c>
      <c r="L13" s="6">
        <v>37</v>
      </c>
      <c r="M13" s="6">
        <v>37</v>
      </c>
      <c r="N13" s="3" t="s">
        <v>70</v>
      </c>
      <c r="O13" s="17" t="s">
        <v>71</v>
      </c>
      <c r="P13" s="15"/>
    </row>
    <row r="14" spans="1:16" ht="17.100000000000001" customHeight="1">
      <c r="A14" s="24"/>
      <c r="B14" s="8">
        <f t="shared" si="5"/>
        <v>8</v>
      </c>
      <c r="C14" s="20" t="s">
        <v>15</v>
      </c>
      <c r="D14" s="20">
        <v>2.3999999999999998E-3</v>
      </c>
      <c r="E14" s="6">
        <f t="shared" si="0"/>
        <v>0.95039999999999991</v>
      </c>
      <c r="F14" s="7">
        <v>1.21E-2</v>
      </c>
      <c r="G14" s="2">
        <f t="shared" si="1"/>
        <v>26.656299999999998</v>
      </c>
      <c r="H14" s="21">
        <v>0</v>
      </c>
      <c r="I14" s="19">
        <f t="shared" si="2"/>
        <v>0</v>
      </c>
      <c r="J14" s="6">
        <f t="shared" si="3"/>
        <v>0</v>
      </c>
      <c r="K14" s="6">
        <f t="shared" si="4"/>
        <v>27.606699999999996</v>
      </c>
      <c r="L14" s="6">
        <v>28</v>
      </c>
      <c r="M14" s="6">
        <v>28</v>
      </c>
      <c r="N14" s="3" t="s">
        <v>70</v>
      </c>
      <c r="O14" s="17" t="s">
        <v>71</v>
      </c>
      <c r="P14" s="15"/>
    </row>
    <row r="15" spans="1:16" ht="17.100000000000001" customHeight="1">
      <c r="A15" s="24"/>
      <c r="B15" s="8">
        <f t="shared" si="5"/>
        <v>9</v>
      </c>
      <c r="C15" s="20" t="s">
        <v>16</v>
      </c>
      <c r="D15" s="20">
        <v>1.5299999999999999E-2</v>
      </c>
      <c r="E15" s="6">
        <f t="shared" si="0"/>
        <v>6.0587999999999997</v>
      </c>
      <c r="F15" s="7">
        <v>1.6899999999999998E-2</v>
      </c>
      <c r="G15" s="2">
        <f t="shared" si="1"/>
        <v>37.230699999999999</v>
      </c>
      <c r="H15" s="21">
        <v>175</v>
      </c>
      <c r="I15" s="19">
        <f t="shared" si="2"/>
        <v>6.4647210934613966E-2</v>
      </c>
      <c r="J15" s="6">
        <f t="shared" si="3"/>
        <v>42.725341706686372</v>
      </c>
      <c r="K15" s="6">
        <f t="shared" si="4"/>
        <v>86.014841706686369</v>
      </c>
      <c r="L15" s="6">
        <v>86</v>
      </c>
      <c r="M15" s="6">
        <v>86</v>
      </c>
      <c r="N15" s="3" t="s">
        <v>70</v>
      </c>
      <c r="O15" s="17" t="s">
        <v>71</v>
      </c>
      <c r="P15" s="15"/>
    </row>
    <row r="16" spans="1:16" ht="17.100000000000001" customHeight="1">
      <c r="A16" s="24"/>
      <c r="B16" s="8">
        <f t="shared" si="5"/>
        <v>10</v>
      </c>
      <c r="C16" s="20" t="s">
        <v>17</v>
      </c>
      <c r="D16" s="20">
        <v>1.84E-2</v>
      </c>
      <c r="E16" s="6">
        <f t="shared" si="0"/>
        <v>7.2863999999999995</v>
      </c>
      <c r="F16" s="7">
        <v>1.21E-2</v>
      </c>
      <c r="G16" s="2">
        <f t="shared" si="1"/>
        <v>26.656299999999998</v>
      </c>
      <c r="H16" s="21">
        <v>50</v>
      </c>
      <c r="I16" s="19">
        <f t="shared" si="2"/>
        <v>1.8470631695603989E-2</v>
      </c>
      <c r="J16" s="6">
        <f t="shared" si="3"/>
        <v>12.207240487624675</v>
      </c>
      <c r="K16" s="6">
        <f t="shared" si="4"/>
        <v>46.149940487624669</v>
      </c>
      <c r="L16" s="6">
        <v>46</v>
      </c>
      <c r="M16" s="6">
        <v>46</v>
      </c>
      <c r="N16" s="3" t="s">
        <v>70</v>
      </c>
      <c r="O16" s="17" t="s">
        <v>71</v>
      </c>
      <c r="P16" s="15"/>
    </row>
    <row r="17" spans="1:16" ht="17.100000000000001" customHeight="1">
      <c r="A17" s="24"/>
      <c r="B17" s="8">
        <f t="shared" si="5"/>
        <v>11</v>
      </c>
      <c r="C17" s="20" t="s">
        <v>18</v>
      </c>
      <c r="D17" s="20"/>
      <c r="E17" s="6">
        <f t="shared" si="0"/>
        <v>0</v>
      </c>
      <c r="F17" s="7">
        <v>1.44E-2</v>
      </c>
      <c r="G17" s="2">
        <f t="shared" si="1"/>
        <v>31.723199999999999</v>
      </c>
      <c r="H17" s="21">
        <v>0</v>
      </c>
      <c r="I17" s="19">
        <f t="shared" si="2"/>
        <v>0</v>
      </c>
      <c r="J17" s="6">
        <f t="shared" si="3"/>
        <v>0</v>
      </c>
      <c r="K17" s="6">
        <f t="shared" si="4"/>
        <v>31.723199999999999</v>
      </c>
      <c r="L17" s="6">
        <v>32</v>
      </c>
      <c r="M17" s="6">
        <v>32</v>
      </c>
      <c r="N17" s="3" t="s">
        <v>70</v>
      </c>
      <c r="O17" s="17"/>
      <c r="P17" s="15"/>
    </row>
    <row r="18" spans="1:16" ht="24.75" customHeight="1">
      <c r="A18" s="8" t="s">
        <v>19</v>
      </c>
      <c r="B18" s="8">
        <f t="shared" si="5"/>
        <v>12</v>
      </c>
      <c r="C18" s="20" t="s">
        <v>20</v>
      </c>
      <c r="D18" s="20"/>
      <c r="E18" s="6">
        <f t="shared" si="0"/>
        <v>0</v>
      </c>
      <c r="F18" s="7">
        <v>1.7999999999999999E-2</v>
      </c>
      <c r="G18" s="2">
        <f t="shared" si="1"/>
        <v>39.653999999999996</v>
      </c>
      <c r="H18" s="21">
        <v>38</v>
      </c>
      <c r="I18" s="19">
        <f t="shared" si="2"/>
        <v>1.4037680088659032E-2</v>
      </c>
      <c r="J18" s="6">
        <f t="shared" si="3"/>
        <v>9.2775027705947544</v>
      </c>
      <c r="K18" s="6">
        <f t="shared" si="4"/>
        <v>48.931502770594747</v>
      </c>
      <c r="L18" s="6">
        <v>49</v>
      </c>
      <c r="M18" s="6">
        <v>49</v>
      </c>
      <c r="N18" s="3" t="s">
        <v>70</v>
      </c>
      <c r="O18" s="17"/>
      <c r="P18" s="15"/>
    </row>
    <row r="19" spans="1:16" ht="21.75" customHeight="1">
      <c r="A19" s="8" t="s">
        <v>21</v>
      </c>
      <c r="B19" s="8">
        <f t="shared" si="5"/>
        <v>13</v>
      </c>
      <c r="C19" s="20" t="s">
        <v>22</v>
      </c>
      <c r="D19" s="20"/>
      <c r="E19" s="6">
        <f t="shared" si="0"/>
        <v>0</v>
      </c>
      <c r="F19" s="7">
        <v>1.32E-2</v>
      </c>
      <c r="G19" s="2">
        <f t="shared" si="1"/>
        <v>29.079599999999999</v>
      </c>
      <c r="H19" s="21">
        <v>49</v>
      </c>
      <c r="I19" s="19">
        <f t="shared" si="2"/>
        <v>1.810121906169191E-2</v>
      </c>
      <c r="J19" s="6">
        <f t="shared" si="3"/>
        <v>11.963095677872182</v>
      </c>
      <c r="K19" s="6">
        <f t="shared" si="4"/>
        <v>41.042695677872182</v>
      </c>
      <c r="L19" s="6">
        <v>41</v>
      </c>
      <c r="M19" s="6">
        <v>41</v>
      </c>
      <c r="N19" s="3" t="s">
        <v>70</v>
      </c>
      <c r="O19" s="17"/>
      <c r="P19" s="15"/>
    </row>
    <row r="20" spans="1:16" ht="20.25" customHeight="1">
      <c r="A20" s="24" t="s">
        <v>23</v>
      </c>
      <c r="B20" s="8">
        <f t="shared" si="5"/>
        <v>14</v>
      </c>
      <c r="C20" s="22" t="s">
        <v>24</v>
      </c>
      <c r="D20" s="22">
        <v>1.6000000000000001E-3</v>
      </c>
      <c r="E20" s="6">
        <f t="shared" si="0"/>
        <v>0.63360000000000005</v>
      </c>
      <c r="F20" s="7">
        <v>1.12E-2</v>
      </c>
      <c r="G20" s="2">
        <f t="shared" si="1"/>
        <v>24.6736</v>
      </c>
      <c r="H20" s="21">
        <v>826</v>
      </c>
      <c r="I20" s="19">
        <f t="shared" si="2"/>
        <v>0.30513483561137789</v>
      </c>
      <c r="J20" s="6">
        <f t="shared" si="3"/>
        <v>201.66361285555965</v>
      </c>
      <c r="K20" s="6">
        <f t="shared" si="4"/>
        <v>226.97081285555964</v>
      </c>
      <c r="L20" s="6">
        <v>227</v>
      </c>
      <c r="M20" s="6">
        <v>227</v>
      </c>
      <c r="N20" s="3"/>
      <c r="O20" s="17" t="s">
        <v>71</v>
      </c>
      <c r="P20" s="15"/>
    </row>
    <row r="21" spans="1:16" ht="22.5" customHeight="1">
      <c r="A21" s="24"/>
      <c r="B21" s="8">
        <f t="shared" si="5"/>
        <v>15</v>
      </c>
      <c r="C21" s="22" t="s">
        <v>25</v>
      </c>
      <c r="D21" s="22"/>
      <c r="E21" s="6">
        <f t="shared" si="0"/>
        <v>0</v>
      </c>
      <c r="F21" s="7">
        <v>4.7000000000000002E-3</v>
      </c>
      <c r="G21" s="2">
        <f t="shared" si="1"/>
        <v>10.354100000000001</v>
      </c>
      <c r="H21" s="21">
        <v>0</v>
      </c>
      <c r="I21" s="19">
        <f t="shared" si="2"/>
        <v>0</v>
      </c>
      <c r="J21" s="6">
        <f t="shared" si="3"/>
        <v>0</v>
      </c>
      <c r="K21" s="6">
        <f t="shared" si="4"/>
        <v>10.354100000000001</v>
      </c>
      <c r="L21" s="6">
        <v>10</v>
      </c>
      <c r="M21" s="6">
        <v>9</v>
      </c>
      <c r="N21" s="3"/>
      <c r="O21" s="17"/>
      <c r="P21" s="15"/>
    </row>
    <row r="22" spans="1:16" ht="19.5" customHeight="1">
      <c r="A22" s="24"/>
      <c r="B22" s="8">
        <f t="shared" si="5"/>
        <v>16</v>
      </c>
      <c r="C22" s="20" t="s">
        <v>26</v>
      </c>
      <c r="D22" s="20">
        <v>8.0000000000000004E-4</v>
      </c>
      <c r="E22" s="6">
        <f t="shared" si="0"/>
        <v>0.31680000000000003</v>
      </c>
      <c r="F22" s="7">
        <v>1.3299999999999999E-2</v>
      </c>
      <c r="G22" s="2">
        <f t="shared" si="1"/>
        <v>29.299899999999997</v>
      </c>
      <c r="H22" s="21">
        <v>49</v>
      </c>
      <c r="I22" s="19">
        <f t="shared" si="2"/>
        <v>1.810121906169191E-2</v>
      </c>
      <c r="J22" s="6">
        <f t="shared" si="3"/>
        <v>11.963095677872182</v>
      </c>
      <c r="K22" s="6">
        <f t="shared" si="4"/>
        <v>41.579795677872184</v>
      </c>
      <c r="L22" s="6">
        <v>42</v>
      </c>
      <c r="M22" s="6">
        <v>42</v>
      </c>
      <c r="N22" s="3" t="s">
        <v>70</v>
      </c>
      <c r="O22" s="17" t="s">
        <v>71</v>
      </c>
      <c r="P22" s="15"/>
    </row>
    <row r="23" spans="1:16" ht="20.25" customHeight="1">
      <c r="A23" s="24"/>
      <c r="B23" s="8">
        <f t="shared" si="5"/>
        <v>17</v>
      </c>
      <c r="C23" s="20" t="s">
        <v>27</v>
      </c>
      <c r="D23" s="20">
        <v>3.6299999999999999E-2</v>
      </c>
      <c r="E23" s="6">
        <f t="shared" si="0"/>
        <v>14.3748</v>
      </c>
      <c r="F23" s="7">
        <v>1.5699999999999999E-2</v>
      </c>
      <c r="G23" s="2">
        <f t="shared" si="1"/>
        <v>34.5871</v>
      </c>
      <c r="H23" s="21">
        <v>164</v>
      </c>
      <c r="I23" s="19">
        <f t="shared" si="2"/>
        <v>6.0583671961581084E-2</v>
      </c>
      <c r="J23" s="6">
        <f t="shared" si="3"/>
        <v>40.03974879940894</v>
      </c>
      <c r="K23" s="6">
        <f t="shared" si="4"/>
        <v>89.00164879940894</v>
      </c>
      <c r="L23" s="6">
        <v>89</v>
      </c>
      <c r="M23" s="6">
        <v>89</v>
      </c>
      <c r="N23" s="3" t="s">
        <v>70</v>
      </c>
      <c r="O23" s="17" t="s">
        <v>71</v>
      </c>
      <c r="P23" s="15"/>
    </row>
    <row r="24" spans="1:16" ht="21" customHeight="1">
      <c r="A24" s="8" t="s">
        <v>28</v>
      </c>
      <c r="B24" s="8">
        <f t="shared" si="5"/>
        <v>18</v>
      </c>
      <c r="C24" s="20" t="s">
        <v>29</v>
      </c>
      <c r="D24" s="20"/>
      <c r="E24" s="6">
        <f t="shared" si="0"/>
        <v>0</v>
      </c>
      <c r="F24" s="7">
        <v>1.8499999999999999E-2</v>
      </c>
      <c r="G24" s="2">
        <f t="shared" si="1"/>
        <v>40.755499999999998</v>
      </c>
      <c r="H24" s="21">
        <v>39</v>
      </c>
      <c r="I24" s="19">
        <f t="shared" si="2"/>
        <v>1.4407092722571112E-2</v>
      </c>
      <c r="J24" s="6">
        <f t="shared" si="3"/>
        <v>9.5216475803472473</v>
      </c>
      <c r="K24" s="6">
        <f t="shared" si="4"/>
        <v>50.277147580347247</v>
      </c>
      <c r="L24" s="6">
        <v>50</v>
      </c>
      <c r="M24" s="6">
        <v>50</v>
      </c>
      <c r="N24" s="3" t="s">
        <v>70</v>
      </c>
      <c r="O24" s="17"/>
      <c r="P24" s="15"/>
    </row>
    <row r="25" spans="1:16" ht="21.75" customHeight="1">
      <c r="A25" s="24" t="s">
        <v>30</v>
      </c>
      <c r="B25" s="8">
        <f t="shared" si="5"/>
        <v>19</v>
      </c>
      <c r="C25" s="22" t="s">
        <v>31</v>
      </c>
      <c r="D25" s="22"/>
      <c r="E25" s="6">
        <f t="shared" si="0"/>
        <v>0</v>
      </c>
      <c r="F25" s="7">
        <v>9.4000000000000004E-3</v>
      </c>
      <c r="G25" s="2">
        <f t="shared" si="1"/>
        <v>20.708200000000001</v>
      </c>
      <c r="H25" s="21">
        <v>28</v>
      </c>
      <c r="I25" s="19">
        <f t="shared" si="2"/>
        <v>1.0343553749538234E-2</v>
      </c>
      <c r="J25" s="6">
        <f t="shared" si="3"/>
        <v>6.8360546730698184</v>
      </c>
      <c r="K25" s="6">
        <f t="shared" si="4"/>
        <v>27.544254673069819</v>
      </c>
      <c r="L25" s="6">
        <v>28</v>
      </c>
      <c r="M25" s="6">
        <v>28</v>
      </c>
      <c r="N25" s="3"/>
      <c r="O25" s="17"/>
      <c r="P25" s="15"/>
    </row>
    <row r="26" spans="1:16" ht="19.5" customHeight="1">
      <c r="A26" s="24"/>
      <c r="B26" s="8">
        <f t="shared" si="5"/>
        <v>20</v>
      </c>
      <c r="C26" s="22" t="s">
        <v>32</v>
      </c>
      <c r="D26" s="22"/>
      <c r="E26" s="6">
        <f t="shared" si="0"/>
        <v>0</v>
      </c>
      <c r="F26" s="7">
        <v>1.21E-2</v>
      </c>
      <c r="G26" s="2">
        <f t="shared" si="1"/>
        <v>26.656299999999998</v>
      </c>
      <c r="H26" s="21">
        <v>8</v>
      </c>
      <c r="I26" s="19">
        <f t="shared" si="2"/>
        <v>2.9553010712966383E-3</v>
      </c>
      <c r="J26" s="6">
        <f t="shared" si="3"/>
        <v>1.9531584780199482</v>
      </c>
      <c r="K26" s="6">
        <f t="shared" si="4"/>
        <v>28.609458478019945</v>
      </c>
      <c r="L26" s="6">
        <v>29</v>
      </c>
      <c r="M26" s="6">
        <v>29</v>
      </c>
      <c r="N26" s="3"/>
      <c r="O26" s="17"/>
      <c r="P26" s="15"/>
    </row>
    <row r="27" spans="1:16" ht="18.75" customHeight="1">
      <c r="A27" s="24"/>
      <c r="B27" s="8">
        <f t="shared" si="5"/>
        <v>21</v>
      </c>
      <c r="C27" s="22" t="s">
        <v>33</v>
      </c>
      <c r="D27" s="22"/>
      <c r="E27" s="6">
        <f t="shared" si="0"/>
        <v>0</v>
      </c>
      <c r="F27" s="7">
        <v>1.49E-2</v>
      </c>
      <c r="G27" s="2">
        <f t="shared" si="1"/>
        <v>32.8247</v>
      </c>
      <c r="H27" s="21">
        <v>0</v>
      </c>
      <c r="I27" s="19">
        <f t="shared" si="2"/>
        <v>0</v>
      </c>
      <c r="J27" s="6">
        <f t="shared" si="3"/>
        <v>0</v>
      </c>
      <c r="K27" s="6">
        <f t="shared" si="4"/>
        <v>32.8247</v>
      </c>
      <c r="L27" s="6">
        <v>33</v>
      </c>
      <c r="M27" s="6">
        <v>32</v>
      </c>
      <c r="N27" s="3"/>
      <c r="O27" s="17"/>
      <c r="P27" s="15"/>
    </row>
    <row r="28" spans="1:16" ht="18.75" customHeight="1">
      <c r="A28" s="24"/>
      <c r="B28" s="8">
        <f t="shared" si="5"/>
        <v>22</v>
      </c>
      <c r="C28" s="22" t="s">
        <v>34</v>
      </c>
      <c r="D28" s="22">
        <v>1.6000000000000001E-3</v>
      </c>
      <c r="E28" s="6">
        <f t="shared" si="0"/>
        <v>0.63360000000000005</v>
      </c>
      <c r="F28" s="7">
        <v>1.2699999999999999E-2</v>
      </c>
      <c r="G28" s="2">
        <f t="shared" si="1"/>
        <v>27.978099999999998</v>
      </c>
      <c r="H28" s="21">
        <v>18</v>
      </c>
      <c r="I28" s="19">
        <f t="shared" si="2"/>
        <v>6.6494274104174364E-3</v>
      </c>
      <c r="J28" s="6">
        <f t="shared" si="3"/>
        <v>4.3946065755448833</v>
      </c>
      <c r="K28" s="6">
        <f t="shared" si="4"/>
        <v>33.006306575544883</v>
      </c>
      <c r="L28" s="6">
        <v>33</v>
      </c>
      <c r="M28" s="6">
        <v>33</v>
      </c>
      <c r="N28" s="3" t="s">
        <v>70</v>
      </c>
      <c r="O28" s="17" t="s">
        <v>71</v>
      </c>
      <c r="P28" s="15"/>
    </row>
    <row r="29" spans="1:16" ht="18" customHeight="1">
      <c r="A29" s="24"/>
      <c r="B29" s="8">
        <f t="shared" si="5"/>
        <v>23</v>
      </c>
      <c r="C29" s="22" t="s">
        <v>35</v>
      </c>
      <c r="D29" s="22">
        <v>1.04E-2</v>
      </c>
      <c r="E29" s="6">
        <f t="shared" si="0"/>
        <v>4.1183999999999994</v>
      </c>
      <c r="F29" s="7">
        <v>1.4E-2</v>
      </c>
      <c r="G29" s="2">
        <f t="shared" si="1"/>
        <v>30.842000000000002</v>
      </c>
      <c r="H29" s="21">
        <v>30</v>
      </c>
      <c r="I29" s="19">
        <f t="shared" si="2"/>
        <v>1.1082379017362394E-2</v>
      </c>
      <c r="J29" s="6">
        <f t="shared" si="3"/>
        <v>7.3243442925748061</v>
      </c>
      <c r="K29" s="6">
        <f t="shared" si="4"/>
        <v>42.284744292574807</v>
      </c>
      <c r="L29" s="6">
        <v>42</v>
      </c>
      <c r="M29" s="6">
        <v>42</v>
      </c>
      <c r="N29" s="3" t="s">
        <v>70</v>
      </c>
      <c r="O29" s="17" t="s">
        <v>71</v>
      </c>
      <c r="P29" s="15"/>
    </row>
    <row r="30" spans="1:16" ht="19.5" customHeight="1">
      <c r="A30" s="24" t="s">
        <v>36</v>
      </c>
      <c r="B30" s="8">
        <f t="shared" si="5"/>
        <v>24</v>
      </c>
      <c r="C30" s="20" t="s">
        <v>37</v>
      </c>
      <c r="D30" s="20"/>
      <c r="E30" s="6">
        <f t="shared" si="0"/>
        <v>0</v>
      </c>
      <c r="F30" s="7">
        <v>1.2699999999999999E-2</v>
      </c>
      <c r="G30" s="2">
        <f t="shared" si="1"/>
        <v>27.978099999999998</v>
      </c>
      <c r="H30" s="21">
        <v>0</v>
      </c>
      <c r="I30" s="19">
        <f t="shared" si="2"/>
        <v>0</v>
      </c>
      <c r="J30" s="6">
        <f t="shared" si="3"/>
        <v>0</v>
      </c>
      <c r="K30" s="6">
        <f t="shared" si="4"/>
        <v>27.978099999999998</v>
      </c>
      <c r="L30" s="6">
        <v>28</v>
      </c>
      <c r="M30" s="6">
        <v>28</v>
      </c>
      <c r="N30" s="3" t="s">
        <v>70</v>
      </c>
      <c r="O30" s="17"/>
      <c r="P30" s="15"/>
    </row>
    <row r="31" spans="1:16" ht="18.75" customHeight="1">
      <c r="A31" s="24"/>
      <c r="B31" s="8">
        <f t="shared" si="5"/>
        <v>25</v>
      </c>
      <c r="C31" s="20" t="s">
        <v>38</v>
      </c>
      <c r="D31" s="20"/>
      <c r="E31" s="6">
        <f t="shared" si="0"/>
        <v>0</v>
      </c>
      <c r="F31" s="7">
        <v>1.2E-2</v>
      </c>
      <c r="G31" s="2">
        <f t="shared" si="1"/>
        <v>26.436</v>
      </c>
      <c r="H31" s="21">
        <v>17</v>
      </c>
      <c r="I31" s="19">
        <f t="shared" si="2"/>
        <v>6.2800147765053561E-3</v>
      </c>
      <c r="J31" s="6">
        <f t="shared" si="3"/>
        <v>4.1504617657923895</v>
      </c>
      <c r="K31" s="6">
        <f t="shared" si="4"/>
        <v>30.586461765792389</v>
      </c>
      <c r="L31" s="6">
        <v>31</v>
      </c>
      <c r="M31" s="6">
        <v>31</v>
      </c>
      <c r="N31" s="3" t="s">
        <v>70</v>
      </c>
      <c r="O31" s="17"/>
      <c r="P31" s="15"/>
    </row>
    <row r="32" spans="1:16" ht="17.100000000000001" customHeight="1">
      <c r="A32" s="24"/>
      <c r="B32" s="8">
        <f t="shared" si="5"/>
        <v>26</v>
      </c>
      <c r="C32" s="20" t="s">
        <v>39</v>
      </c>
      <c r="D32" s="20"/>
      <c r="E32" s="6">
        <f t="shared" si="0"/>
        <v>0</v>
      </c>
      <c r="F32" s="7">
        <v>1.23E-2</v>
      </c>
      <c r="G32" s="2">
        <f t="shared" si="1"/>
        <v>27.096900000000002</v>
      </c>
      <c r="H32" s="21">
        <v>0</v>
      </c>
      <c r="I32" s="19">
        <f t="shared" si="2"/>
        <v>0</v>
      </c>
      <c r="J32" s="6">
        <f t="shared" si="3"/>
        <v>0</v>
      </c>
      <c r="K32" s="6">
        <f t="shared" si="4"/>
        <v>27.096900000000002</v>
      </c>
      <c r="L32" s="6">
        <v>27</v>
      </c>
      <c r="M32" s="6">
        <v>27</v>
      </c>
      <c r="N32" s="3" t="s">
        <v>70</v>
      </c>
      <c r="O32" s="17"/>
      <c r="P32" s="15"/>
    </row>
    <row r="33" spans="1:16" ht="17.100000000000001" customHeight="1">
      <c r="A33" s="24"/>
      <c r="B33" s="8">
        <f t="shared" si="5"/>
        <v>27</v>
      </c>
      <c r="C33" s="20" t="s">
        <v>40</v>
      </c>
      <c r="D33" s="20"/>
      <c r="E33" s="6">
        <f t="shared" si="0"/>
        <v>0</v>
      </c>
      <c r="F33" s="7">
        <v>1.24E-2</v>
      </c>
      <c r="G33" s="2">
        <f t="shared" si="1"/>
        <v>27.3172</v>
      </c>
      <c r="H33" s="21">
        <v>0</v>
      </c>
      <c r="I33" s="19">
        <f t="shared" si="2"/>
        <v>0</v>
      </c>
      <c r="J33" s="6">
        <f t="shared" si="3"/>
        <v>0</v>
      </c>
      <c r="K33" s="6">
        <f t="shared" si="4"/>
        <v>27.3172</v>
      </c>
      <c r="L33" s="6">
        <v>27</v>
      </c>
      <c r="M33" s="6">
        <v>27</v>
      </c>
      <c r="N33" s="3" t="s">
        <v>70</v>
      </c>
      <c r="O33" s="17"/>
      <c r="P33" s="15"/>
    </row>
    <row r="34" spans="1:16" ht="17.100000000000001" customHeight="1">
      <c r="A34" s="24" t="s">
        <v>41</v>
      </c>
      <c r="B34" s="8">
        <f t="shared" si="5"/>
        <v>28</v>
      </c>
      <c r="C34" s="22" t="s">
        <v>42</v>
      </c>
      <c r="D34" s="22"/>
      <c r="E34" s="6">
        <f t="shared" si="0"/>
        <v>0</v>
      </c>
      <c r="F34" s="7">
        <v>1.34E-2</v>
      </c>
      <c r="G34" s="2">
        <f t="shared" si="1"/>
        <v>29.520200000000003</v>
      </c>
      <c r="H34" s="21">
        <v>45</v>
      </c>
      <c r="I34" s="19">
        <f t="shared" si="2"/>
        <v>1.6623568526043592E-2</v>
      </c>
      <c r="J34" s="6">
        <f t="shared" si="3"/>
        <v>10.986516438862211</v>
      </c>
      <c r="K34" s="6">
        <f t="shared" si="4"/>
        <v>40.506716438862213</v>
      </c>
      <c r="L34" s="6">
        <v>41</v>
      </c>
      <c r="M34" s="6">
        <v>41</v>
      </c>
      <c r="N34" s="3"/>
      <c r="O34" s="17"/>
      <c r="P34" s="15"/>
    </row>
    <row r="35" spans="1:16" ht="17.100000000000001" customHeight="1">
      <c r="A35" s="24"/>
      <c r="B35" s="8">
        <f t="shared" si="5"/>
        <v>29</v>
      </c>
      <c r="C35" s="22" t="s">
        <v>43</v>
      </c>
      <c r="D35" s="22">
        <v>7.1999999999999998E-3</v>
      </c>
      <c r="E35" s="6">
        <f t="shared" si="0"/>
        <v>2.8512</v>
      </c>
      <c r="F35" s="7">
        <v>2.1999999999999999E-2</v>
      </c>
      <c r="G35" s="2">
        <f t="shared" si="1"/>
        <v>48.465999999999994</v>
      </c>
      <c r="H35" s="21">
        <v>42</v>
      </c>
      <c r="I35" s="19">
        <f t="shared" si="2"/>
        <v>1.5515330624307351E-2</v>
      </c>
      <c r="J35" s="6">
        <f t="shared" si="3"/>
        <v>10.254082009604728</v>
      </c>
      <c r="K35" s="6">
        <f t="shared" si="4"/>
        <v>61.571282009604722</v>
      </c>
      <c r="L35" s="6">
        <v>62</v>
      </c>
      <c r="M35" s="6">
        <v>62</v>
      </c>
      <c r="N35" s="3" t="s">
        <v>70</v>
      </c>
      <c r="O35" s="17" t="s">
        <v>71</v>
      </c>
      <c r="P35" s="15"/>
    </row>
    <row r="36" spans="1:16" ht="17.100000000000001" customHeight="1">
      <c r="A36" s="24"/>
      <c r="B36" s="8">
        <f t="shared" si="5"/>
        <v>30</v>
      </c>
      <c r="C36" s="22" t="s">
        <v>44</v>
      </c>
      <c r="D36" s="22"/>
      <c r="E36" s="6">
        <f t="shared" si="0"/>
        <v>0</v>
      </c>
      <c r="F36" s="7">
        <v>1.8800000000000001E-2</v>
      </c>
      <c r="G36" s="2">
        <f t="shared" si="1"/>
        <v>41.416400000000003</v>
      </c>
      <c r="H36" s="21">
        <v>13</v>
      </c>
      <c r="I36" s="19">
        <f t="shared" si="2"/>
        <v>4.8023642408570374E-3</v>
      </c>
      <c r="J36" s="6">
        <f t="shared" si="3"/>
        <v>3.1738825267824158</v>
      </c>
      <c r="K36" s="6">
        <f t="shared" si="4"/>
        <v>44.590282526782417</v>
      </c>
      <c r="L36" s="6">
        <v>45</v>
      </c>
      <c r="M36" s="6">
        <v>45</v>
      </c>
      <c r="N36" s="3" t="s">
        <v>70</v>
      </c>
      <c r="O36" s="17"/>
      <c r="P36" s="15"/>
    </row>
    <row r="37" spans="1:16" ht="17.100000000000001" customHeight="1">
      <c r="A37" s="24" t="s">
        <v>45</v>
      </c>
      <c r="B37" s="21">
        <f t="shared" si="5"/>
        <v>31</v>
      </c>
      <c r="C37" s="22" t="s">
        <v>46</v>
      </c>
      <c r="D37" s="22"/>
      <c r="E37" s="6">
        <f t="shared" si="0"/>
        <v>0</v>
      </c>
      <c r="F37" s="7">
        <v>6.8999999999999999E-3</v>
      </c>
      <c r="G37" s="2">
        <f t="shared" si="1"/>
        <v>15.200699999999999</v>
      </c>
      <c r="H37" s="21">
        <v>44</v>
      </c>
      <c r="I37" s="19">
        <f t="shared" si="2"/>
        <v>1.625415589213151E-2</v>
      </c>
      <c r="J37" s="6">
        <f t="shared" si="3"/>
        <v>10.742371629109714</v>
      </c>
      <c r="K37" s="6">
        <f t="shared" si="4"/>
        <v>25.943071629109713</v>
      </c>
      <c r="L37" s="6">
        <v>26</v>
      </c>
      <c r="M37" s="6">
        <v>26</v>
      </c>
      <c r="N37" s="3"/>
      <c r="O37" s="17"/>
      <c r="P37" s="15"/>
    </row>
    <row r="38" spans="1:16" ht="17.100000000000001" customHeight="1">
      <c r="A38" s="24"/>
      <c r="B38" s="21">
        <f t="shared" si="5"/>
        <v>32</v>
      </c>
      <c r="C38" s="20" t="s">
        <v>47</v>
      </c>
      <c r="D38" s="20"/>
      <c r="E38" s="6">
        <f t="shared" si="0"/>
        <v>0</v>
      </c>
      <c r="F38" s="7">
        <v>1.11E-2</v>
      </c>
      <c r="G38" s="2">
        <f t="shared" si="1"/>
        <v>24.453300000000002</v>
      </c>
      <c r="H38" s="21">
        <v>0</v>
      </c>
      <c r="I38" s="19">
        <f t="shared" si="2"/>
        <v>0</v>
      </c>
      <c r="J38" s="6">
        <f t="shared" si="3"/>
        <v>0</v>
      </c>
      <c r="K38" s="6">
        <f t="shared" si="4"/>
        <v>24.453300000000002</v>
      </c>
      <c r="L38" s="6">
        <v>25</v>
      </c>
      <c r="M38" s="6">
        <v>25</v>
      </c>
      <c r="N38" s="3" t="s">
        <v>70</v>
      </c>
      <c r="O38" s="17"/>
      <c r="P38" s="15"/>
    </row>
    <row r="39" spans="1:16" ht="17.100000000000001" customHeight="1">
      <c r="A39" s="24"/>
      <c r="B39" s="21">
        <f>B38+1</f>
        <v>33</v>
      </c>
      <c r="C39" s="20" t="s">
        <v>48</v>
      </c>
      <c r="D39" s="20">
        <v>3.1300000000000001E-2</v>
      </c>
      <c r="E39" s="6">
        <f t="shared" si="0"/>
        <v>12.3948</v>
      </c>
      <c r="F39" s="7">
        <v>1.6299999999999999E-2</v>
      </c>
      <c r="G39" s="2">
        <f t="shared" si="1"/>
        <v>35.908899999999996</v>
      </c>
      <c r="H39" s="21">
        <v>0</v>
      </c>
      <c r="I39" s="19">
        <f t="shared" si="2"/>
        <v>0</v>
      </c>
      <c r="J39" s="6">
        <f t="shared" si="3"/>
        <v>0</v>
      </c>
      <c r="K39" s="6">
        <f t="shared" si="4"/>
        <v>48.303699999999992</v>
      </c>
      <c r="L39" s="6">
        <v>48</v>
      </c>
      <c r="M39" s="6">
        <v>48</v>
      </c>
      <c r="N39" s="3" t="s">
        <v>70</v>
      </c>
      <c r="O39" s="17" t="s">
        <v>71</v>
      </c>
      <c r="P39" s="15"/>
    </row>
    <row r="40" spans="1:16" ht="17.100000000000001" customHeight="1">
      <c r="A40" s="24"/>
      <c r="B40" s="21">
        <f t="shared" ref="B40:B57" si="6">B39+1</f>
        <v>34</v>
      </c>
      <c r="C40" s="20" t="s">
        <v>49</v>
      </c>
      <c r="D40" s="20">
        <v>8.8000000000000005E-3</v>
      </c>
      <c r="E40" s="6">
        <f t="shared" si="0"/>
        <v>3.4848000000000003</v>
      </c>
      <c r="F40" s="7">
        <v>1.29E-2</v>
      </c>
      <c r="G40" s="2">
        <f t="shared" si="1"/>
        <v>28.418700000000001</v>
      </c>
      <c r="H40" s="21">
        <v>16</v>
      </c>
      <c r="I40" s="19">
        <f t="shared" si="2"/>
        <v>5.9106021425932766E-3</v>
      </c>
      <c r="J40" s="6">
        <f t="shared" si="3"/>
        <v>3.9063169560398965</v>
      </c>
      <c r="K40" s="6">
        <f t="shared" si="4"/>
        <v>35.809816956039896</v>
      </c>
      <c r="L40" s="6">
        <v>36</v>
      </c>
      <c r="M40" s="6">
        <v>36</v>
      </c>
      <c r="N40" s="3" t="s">
        <v>70</v>
      </c>
      <c r="O40" s="17" t="s">
        <v>71</v>
      </c>
      <c r="P40" s="15"/>
    </row>
    <row r="41" spans="1:16" ht="17.100000000000001" customHeight="1">
      <c r="A41" s="24"/>
      <c r="B41" s="21">
        <f t="shared" si="6"/>
        <v>35</v>
      </c>
      <c r="C41" s="20" t="s">
        <v>50</v>
      </c>
      <c r="D41" s="20">
        <v>2.0899999999999998E-2</v>
      </c>
      <c r="E41" s="6">
        <f t="shared" si="0"/>
        <v>8.2763999999999989</v>
      </c>
      <c r="F41" s="7">
        <v>1.7999999999999999E-2</v>
      </c>
      <c r="G41" s="2">
        <f t="shared" si="1"/>
        <v>39.653999999999996</v>
      </c>
      <c r="H41" s="21">
        <v>10</v>
      </c>
      <c r="I41" s="19">
        <f t="shared" si="2"/>
        <v>3.6941263391207981E-3</v>
      </c>
      <c r="J41" s="6">
        <f t="shared" si="3"/>
        <v>2.4414480975249355</v>
      </c>
      <c r="K41" s="6">
        <f t="shared" si="4"/>
        <v>50.371848097524925</v>
      </c>
      <c r="L41" s="6">
        <v>50</v>
      </c>
      <c r="M41" s="6">
        <v>50</v>
      </c>
      <c r="N41" s="3" t="s">
        <v>70</v>
      </c>
      <c r="O41" s="17" t="s">
        <v>71</v>
      </c>
      <c r="P41" s="15"/>
    </row>
    <row r="42" spans="1:16" ht="17.100000000000001" customHeight="1">
      <c r="A42" s="24"/>
      <c r="B42" s="21">
        <f t="shared" si="6"/>
        <v>36</v>
      </c>
      <c r="C42" s="20" t="s">
        <v>51</v>
      </c>
      <c r="D42" s="20">
        <v>3.2000000000000002E-3</v>
      </c>
      <c r="E42" s="6">
        <f t="shared" si="0"/>
        <v>1.2672000000000001</v>
      </c>
      <c r="F42" s="7">
        <v>1.3100000000000001E-2</v>
      </c>
      <c r="G42" s="2">
        <f t="shared" si="1"/>
        <v>28.859300000000001</v>
      </c>
      <c r="H42" s="21">
        <v>0</v>
      </c>
      <c r="I42" s="19">
        <f t="shared" si="2"/>
        <v>0</v>
      </c>
      <c r="J42" s="6">
        <f t="shared" si="3"/>
        <v>0</v>
      </c>
      <c r="K42" s="6">
        <f t="shared" si="4"/>
        <v>30.1265</v>
      </c>
      <c r="L42" s="6">
        <v>30</v>
      </c>
      <c r="M42" s="6">
        <v>30</v>
      </c>
      <c r="N42" s="3" t="s">
        <v>70</v>
      </c>
      <c r="O42" s="17" t="s">
        <v>71</v>
      </c>
      <c r="P42" s="15"/>
    </row>
    <row r="43" spans="1:16" ht="17.100000000000001" customHeight="1">
      <c r="A43" s="24"/>
      <c r="B43" s="21">
        <f t="shared" si="6"/>
        <v>37</v>
      </c>
      <c r="C43" s="20" t="s">
        <v>52</v>
      </c>
      <c r="D43" s="20">
        <v>2.63E-2</v>
      </c>
      <c r="E43" s="6">
        <f t="shared" si="0"/>
        <v>10.4148</v>
      </c>
      <c r="F43" s="7">
        <v>1.37E-2</v>
      </c>
      <c r="G43" s="2">
        <f t="shared" si="1"/>
        <v>30.181100000000001</v>
      </c>
      <c r="H43" s="21">
        <v>0</v>
      </c>
      <c r="I43" s="19">
        <f t="shared" si="2"/>
        <v>0</v>
      </c>
      <c r="J43" s="6">
        <f t="shared" si="3"/>
        <v>0</v>
      </c>
      <c r="K43" s="6">
        <f t="shared" si="4"/>
        <v>40.5959</v>
      </c>
      <c r="L43" s="6">
        <v>41</v>
      </c>
      <c r="M43" s="6">
        <v>41</v>
      </c>
      <c r="N43" s="3" t="s">
        <v>70</v>
      </c>
      <c r="O43" s="17" t="s">
        <v>71</v>
      </c>
      <c r="P43" s="15"/>
    </row>
    <row r="44" spans="1:16" ht="17.100000000000001" customHeight="1">
      <c r="A44" s="24"/>
      <c r="B44" s="21">
        <f t="shared" si="6"/>
        <v>38</v>
      </c>
      <c r="C44" s="20" t="s">
        <v>53</v>
      </c>
      <c r="D44" s="20">
        <v>1.04E-2</v>
      </c>
      <c r="E44" s="6">
        <f t="shared" si="0"/>
        <v>4.1183999999999994</v>
      </c>
      <c r="F44" s="7">
        <v>1.1599999999999999E-2</v>
      </c>
      <c r="G44" s="2">
        <f t="shared" si="1"/>
        <v>25.554799999999997</v>
      </c>
      <c r="H44" s="21">
        <v>22</v>
      </c>
      <c r="I44" s="19">
        <f t="shared" si="2"/>
        <v>8.1270779460657552E-3</v>
      </c>
      <c r="J44" s="6">
        <f t="shared" si="3"/>
        <v>5.371185814554857</v>
      </c>
      <c r="K44" s="6">
        <f t="shared" si="4"/>
        <v>35.04438581455485</v>
      </c>
      <c r="L44" s="6">
        <v>35</v>
      </c>
      <c r="M44" s="6">
        <v>35</v>
      </c>
      <c r="N44" s="3" t="s">
        <v>70</v>
      </c>
      <c r="O44" s="17" t="s">
        <v>71</v>
      </c>
      <c r="P44" s="15"/>
    </row>
    <row r="45" spans="1:16" ht="17.100000000000001" customHeight="1">
      <c r="A45" s="24"/>
      <c r="B45" s="21">
        <f t="shared" si="6"/>
        <v>39</v>
      </c>
      <c r="C45" s="20" t="s">
        <v>54</v>
      </c>
      <c r="D45" s="20">
        <v>4.7999999999999996E-3</v>
      </c>
      <c r="E45" s="6">
        <f t="shared" si="0"/>
        <v>1.9007999999999998</v>
      </c>
      <c r="F45" s="7">
        <v>1.12E-2</v>
      </c>
      <c r="G45" s="2">
        <f t="shared" si="1"/>
        <v>24.6736</v>
      </c>
      <c r="H45" s="21">
        <v>0</v>
      </c>
      <c r="I45" s="19">
        <f t="shared" si="2"/>
        <v>0</v>
      </c>
      <c r="J45" s="6">
        <f t="shared" si="3"/>
        <v>0</v>
      </c>
      <c r="K45" s="6">
        <f t="shared" si="4"/>
        <v>26.574400000000001</v>
      </c>
      <c r="L45" s="6">
        <v>27</v>
      </c>
      <c r="M45" s="6">
        <v>27</v>
      </c>
      <c r="N45" s="3" t="s">
        <v>70</v>
      </c>
      <c r="O45" s="17" t="s">
        <v>71</v>
      </c>
      <c r="P45" s="15"/>
    </row>
    <row r="46" spans="1:16" ht="17.100000000000001" customHeight="1">
      <c r="A46" s="24"/>
      <c r="B46" s="21">
        <f t="shared" si="6"/>
        <v>40</v>
      </c>
      <c r="C46" s="22" t="s">
        <v>55</v>
      </c>
      <c r="D46" s="22">
        <v>1.6000000000000001E-3</v>
      </c>
      <c r="E46" s="6">
        <f t="shared" si="0"/>
        <v>0.63360000000000005</v>
      </c>
      <c r="F46" s="7">
        <v>1.11E-2</v>
      </c>
      <c r="G46" s="2">
        <f t="shared" si="1"/>
        <v>24.453300000000002</v>
      </c>
      <c r="H46" s="21">
        <v>0</v>
      </c>
      <c r="I46" s="19">
        <f t="shared" si="2"/>
        <v>0</v>
      </c>
      <c r="J46" s="6">
        <f t="shared" si="3"/>
        <v>0</v>
      </c>
      <c r="K46" s="6">
        <f t="shared" si="4"/>
        <v>25.086900000000004</v>
      </c>
      <c r="L46" s="6">
        <v>25</v>
      </c>
      <c r="M46" s="6">
        <v>25</v>
      </c>
      <c r="N46" s="3" t="s">
        <v>70</v>
      </c>
      <c r="O46" s="17" t="s">
        <v>71</v>
      </c>
      <c r="P46" s="15"/>
    </row>
    <row r="47" spans="1:16" ht="17.100000000000001" customHeight="1">
      <c r="A47" s="24"/>
      <c r="B47" s="21">
        <f t="shared" si="6"/>
        <v>41</v>
      </c>
      <c r="C47" s="22" t="s">
        <v>56</v>
      </c>
      <c r="D47" s="22">
        <v>1.83E-2</v>
      </c>
      <c r="E47" s="6">
        <f t="shared" si="0"/>
        <v>7.2468000000000004</v>
      </c>
      <c r="F47" s="7">
        <v>1.17E-2</v>
      </c>
      <c r="G47" s="2">
        <f t="shared" si="1"/>
        <v>25.775100000000002</v>
      </c>
      <c r="H47" s="21">
        <v>92</v>
      </c>
      <c r="I47" s="19">
        <f t="shared" si="2"/>
        <v>3.3985962319911342E-2</v>
      </c>
      <c r="J47" s="6">
        <f t="shared" si="3"/>
        <v>22.461322497229403</v>
      </c>
      <c r="K47" s="6">
        <f t="shared" si="4"/>
        <v>55.483222497229406</v>
      </c>
      <c r="L47" s="6">
        <v>56</v>
      </c>
      <c r="M47" s="6">
        <v>56</v>
      </c>
      <c r="N47" s="3" t="s">
        <v>70</v>
      </c>
      <c r="O47" s="17" t="s">
        <v>71</v>
      </c>
      <c r="P47" s="15"/>
    </row>
    <row r="48" spans="1:16" ht="17.100000000000001" customHeight="1">
      <c r="A48" s="24"/>
      <c r="B48" s="21">
        <f t="shared" si="6"/>
        <v>42</v>
      </c>
      <c r="C48" s="22" t="s">
        <v>57</v>
      </c>
      <c r="D48" s="22"/>
      <c r="E48" s="6">
        <f t="shared" si="0"/>
        <v>0</v>
      </c>
      <c r="F48" s="7">
        <v>1.0800000000000001E-2</v>
      </c>
      <c r="G48" s="2">
        <f t="shared" si="1"/>
        <v>23.792400000000001</v>
      </c>
      <c r="H48" s="21">
        <v>41</v>
      </c>
      <c r="I48" s="19">
        <f t="shared" si="2"/>
        <v>1.5145917990395271E-2</v>
      </c>
      <c r="J48" s="6">
        <f t="shared" si="3"/>
        <v>10.009937199852235</v>
      </c>
      <c r="K48" s="6">
        <f t="shared" si="4"/>
        <v>33.802337199852232</v>
      </c>
      <c r="L48" s="6">
        <v>34</v>
      </c>
      <c r="M48" s="6">
        <v>34</v>
      </c>
      <c r="N48" s="3"/>
      <c r="O48" s="17"/>
      <c r="P48" s="15"/>
    </row>
    <row r="49" spans="1:16" ht="17.100000000000001" customHeight="1">
      <c r="A49" s="24"/>
      <c r="B49" s="21">
        <f t="shared" si="6"/>
        <v>43</v>
      </c>
      <c r="C49" s="22" t="s">
        <v>58</v>
      </c>
      <c r="D49" s="22"/>
      <c r="E49" s="6">
        <f t="shared" si="0"/>
        <v>0</v>
      </c>
      <c r="F49" s="7">
        <v>5.5999999999999999E-3</v>
      </c>
      <c r="G49" s="2">
        <f t="shared" si="1"/>
        <v>12.3368</v>
      </c>
      <c r="H49" s="21">
        <v>0</v>
      </c>
      <c r="I49" s="19">
        <f t="shared" si="2"/>
        <v>0</v>
      </c>
      <c r="J49" s="6">
        <f t="shared" si="3"/>
        <v>0</v>
      </c>
      <c r="K49" s="6">
        <f t="shared" si="4"/>
        <v>12.3368</v>
      </c>
      <c r="L49" s="6">
        <v>12</v>
      </c>
      <c r="M49" s="6">
        <v>11</v>
      </c>
      <c r="N49" s="3"/>
      <c r="O49" s="17"/>
      <c r="P49" s="15"/>
    </row>
    <row r="50" spans="1:16" ht="17.100000000000001" customHeight="1">
      <c r="A50" s="24" t="s">
        <v>59</v>
      </c>
      <c r="B50" s="21">
        <f t="shared" si="6"/>
        <v>44</v>
      </c>
      <c r="C50" s="22" t="s">
        <v>60</v>
      </c>
      <c r="D50" s="22"/>
      <c r="E50" s="6">
        <f t="shared" si="0"/>
        <v>0</v>
      </c>
      <c r="F50" s="7">
        <v>1.12E-2</v>
      </c>
      <c r="G50" s="2">
        <f t="shared" si="1"/>
        <v>24.6736</v>
      </c>
      <c r="H50" s="21">
        <v>78</v>
      </c>
      <c r="I50" s="19">
        <f t="shared" si="2"/>
        <v>2.8814185445142224E-2</v>
      </c>
      <c r="J50" s="6">
        <f t="shared" si="3"/>
        <v>19.043295160694495</v>
      </c>
      <c r="K50" s="6">
        <f t="shared" si="4"/>
        <v>43.716895160694492</v>
      </c>
      <c r="L50" s="6">
        <v>44</v>
      </c>
      <c r="M50" s="6">
        <v>44</v>
      </c>
      <c r="N50" s="3"/>
      <c r="O50" s="17"/>
      <c r="P50" s="15"/>
    </row>
    <row r="51" spans="1:16" ht="17.100000000000001" customHeight="1">
      <c r="A51" s="24"/>
      <c r="B51" s="21">
        <f t="shared" si="6"/>
        <v>45</v>
      </c>
      <c r="C51" s="22" t="s">
        <v>61</v>
      </c>
      <c r="D51" s="22">
        <v>3.5099999999999999E-2</v>
      </c>
      <c r="E51" s="6">
        <f t="shared" si="0"/>
        <v>13.8996</v>
      </c>
      <c r="F51" s="7">
        <v>1.4500000000000001E-2</v>
      </c>
      <c r="G51" s="2">
        <f t="shared" si="1"/>
        <v>31.9435</v>
      </c>
      <c r="H51" s="21">
        <v>78</v>
      </c>
      <c r="I51" s="19">
        <f t="shared" si="2"/>
        <v>2.8814185445142224E-2</v>
      </c>
      <c r="J51" s="6">
        <f t="shared" si="3"/>
        <v>19.043295160694495</v>
      </c>
      <c r="K51" s="6">
        <f t="shared" si="4"/>
        <v>64.886395160694491</v>
      </c>
      <c r="L51" s="6">
        <v>65</v>
      </c>
      <c r="M51" s="6">
        <v>65</v>
      </c>
      <c r="N51" s="3" t="s">
        <v>70</v>
      </c>
      <c r="O51" s="17" t="s">
        <v>71</v>
      </c>
      <c r="P51" s="15"/>
    </row>
    <row r="52" spans="1:16" ht="17.100000000000001" customHeight="1">
      <c r="A52" s="24"/>
      <c r="B52" s="21">
        <f t="shared" si="6"/>
        <v>46</v>
      </c>
      <c r="C52" s="22" t="s">
        <v>62</v>
      </c>
      <c r="D52" s="22">
        <v>3.8699999999999998E-2</v>
      </c>
      <c r="E52" s="6">
        <f t="shared" si="0"/>
        <v>15.325199999999999</v>
      </c>
      <c r="F52" s="7">
        <v>1.44E-2</v>
      </c>
      <c r="G52" s="2">
        <f t="shared" si="1"/>
        <v>31.723199999999999</v>
      </c>
      <c r="H52" s="21">
        <v>0</v>
      </c>
      <c r="I52" s="19">
        <f t="shared" si="2"/>
        <v>0</v>
      </c>
      <c r="J52" s="6">
        <f t="shared" si="3"/>
        <v>0</v>
      </c>
      <c r="K52" s="6">
        <f t="shared" si="4"/>
        <v>47.048400000000001</v>
      </c>
      <c r="L52" s="6">
        <v>47</v>
      </c>
      <c r="M52" s="6">
        <v>47</v>
      </c>
      <c r="N52" s="3" t="s">
        <v>70</v>
      </c>
      <c r="O52" s="17" t="s">
        <v>71</v>
      </c>
      <c r="P52" s="15"/>
    </row>
    <row r="53" spans="1:16" ht="17.100000000000001" customHeight="1">
      <c r="A53" s="24"/>
      <c r="B53" s="21">
        <f t="shared" si="6"/>
        <v>47</v>
      </c>
      <c r="C53" s="22" t="s">
        <v>63</v>
      </c>
      <c r="D53" s="22">
        <v>2.1100000000000001E-2</v>
      </c>
      <c r="E53" s="6">
        <f t="shared" si="0"/>
        <v>8.3556000000000008</v>
      </c>
      <c r="F53" s="7">
        <v>1.4200000000000001E-2</v>
      </c>
      <c r="G53" s="2">
        <f t="shared" si="1"/>
        <v>31.282600000000002</v>
      </c>
      <c r="H53" s="21">
        <v>0</v>
      </c>
      <c r="I53" s="19">
        <f t="shared" si="2"/>
        <v>0</v>
      </c>
      <c r="J53" s="6">
        <f t="shared" si="3"/>
        <v>0</v>
      </c>
      <c r="K53" s="6">
        <f t="shared" si="4"/>
        <v>39.638200000000005</v>
      </c>
      <c r="L53" s="6">
        <v>40</v>
      </c>
      <c r="M53" s="6">
        <v>40</v>
      </c>
      <c r="N53" s="3" t="s">
        <v>70</v>
      </c>
      <c r="O53" s="17" t="s">
        <v>71</v>
      </c>
      <c r="P53" s="15"/>
    </row>
    <row r="54" spans="1:16" ht="17.100000000000001" customHeight="1">
      <c r="A54" s="24"/>
      <c r="B54" s="21">
        <f t="shared" si="6"/>
        <v>48</v>
      </c>
      <c r="C54" s="22" t="s">
        <v>64</v>
      </c>
      <c r="D54" s="22">
        <v>3.1300000000000001E-2</v>
      </c>
      <c r="E54" s="6">
        <f t="shared" si="0"/>
        <v>12.3948</v>
      </c>
      <c r="F54" s="7">
        <v>1.4999999999999999E-2</v>
      </c>
      <c r="G54" s="2">
        <f t="shared" si="1"/>
        <v>33.045000000000002</v>
      </c>
      <c r="H54" s="21">
        <v>24</v>
      </c>
      <c r="I54" s="19">
        <f t="shared" si="2"/>
        <v>8.8659032138899158E-3</v>
      </c>
      <c r="J54" s="6">
        <f t="shared" si="3"/>
        <v>5.8594754340598456</v>
      </c>
      <c r="K54" s="6">
        <f t="shared" si="4"/>
        <v>51.299275434059851</v>
      </c>
      <c r="L54" s="6">
        <v>51</v>
      </c>
      <c r="M54" s="6">
        <v>51</v>
      </c>
      <c r="N54" s="3" t="s">
        <v>70</v>
      </c>
      <c r="O54" s="17" t="s">
        <v>71</v>
      </c>
      <c r="P54" s="15"/>
    </row>
    <row r="55" spans="1:16" ht="17.100000000000001" customHeight="1">
      <c r="A55" s="24"/>
      <c r="B55" s="21">
        <f t="shared" si="6"/>
        <v>49</v>
      </c>
      <c r="C55" s="22" t="s">
        <v>65</v>
      </c>
      <c r="D55" s="22">
        <v>0.02</v>
      </c>
      <c r="E55" s="6">
        <f t="shared" si="0"/>
        <v>7.92</v>
      </c>
      <c r="F55" s="7">
        <v>1.17E-2</v>
      </c>
      <c r="G55" s="2">
        <f t="shared" si="1"/>
        <v>25.775100000000002</v>
      </c>
      <c r="H55" s="21">
        <v>84</v>
      </c>
      <c r="I55" s="19">
        <f t="shared" si="2"/>
        <v>3.1030661248614703E-2</v>
      </c>
      <c r="J55" s="6">
        <f t="shared" si="3"/>
        <v>20.508164019209456</v>
      </c>
      <c r="K55" s="6">
        <f t="shared" si="4"/>
        <v>54.203264019209456</v>
      </c>
      <c r="L55" s="6">
        <v>54</v>
      </c>
      <c r="M55" s="6">
        <v>54</v>
      </c>
      <c r="N55" s="3" t="s">
        <v>70</v>
      </c>
      <c r="O55" s="17" t="s">
        <v>71</v>
      </c>
      <c r="P55" s="15"/>
    </row>
    <row r="56" spans="1:16" ht="17.100000000000001" customHeight="1">
      <c r="A56" s="24"/>
      <c r="B56" s="21">
        <f t="shared" si="6"/>
        <v>50</v>
      </c>
      <c r="C56" s="22" t="s">
        <v>66</v>
      </c>
      <c r="D56" s="22">
        <v>4.8800000000000003E-2</v>
      </c>
      <c r="E56" s="6">
        <f t="shared" si="0"/>
        <v>19.3248</v>
      </c>
      <c r="F56" s="7">
        <v>1.9300000000000001E-2</v>
      </c>
      <c r="G56" s="2">
        <f t="shared" si="1"/>
        <v>42.517900000000004</v>
      </c>
      <c r="H56" s="21">
        <v>110</v>
      </c>
      <c r="I56" s="19">
        <f t="shared" si="2"/>
        <v>4.0635389730328778E-2</v>
      </c>
      <c r="J56" s="6">
        <f t="shared" si="3"/>
        <v>26.855929072774288</v>
      </c>
      <c r="K56" s="6">
        <f t="shared" si="4"/>
        <v>88.698629072774295</v>
      </c>
      <c r="L56" s="6">
        <v>89</v>
      </c>
      <c r="M56" s="6">
        <v>89</v>
      </c>
      <c r="N56" s="3" t="s">
        <v>70</v>
      </c>
      <c r="O56" s="17" t="s">
        <v>71</v>
      </c>
      <c r="P56" s="15"/>
    </row>
    <row r="57" spans="1:16" ht="17.100000000000001" customHeight="1">
      <c r="A57" s="24"/>
      <c r="B57" s="21">
        <f t="shared" si="6"/>
        <v>51</v>
      </c>
      <c r="C57" s="22" t="s">
        <v>67</v>
      </c>
      <c r="D57" s="22">
        <v>5.5800000000000002E-2</v>
      </c>
      <c r="E57" s="6">
        <f t="shared" si="0"/>
        <v>22.096800000000002</v>
      </c>
      <c r="F57" s="7">
        <v>1.77E-2</v>
      </c>
      <c r="G57" s="2">
        <f t="shared" si="1"/>
        <v>38.993099999999998</v>
      </c>
      <c r="H57" s="21">
        <v>0</v>
      </c>
      <c r="I57" s="19">
        <f t="shared" si="2"/>
        <v>0</v>
      </c>
      <c r="J57" s="6">
        <f t="shared" si="3"/>
        <v>0</v>
      </c>
      <c r="K57" s="6">
        <f t="shared" si="4"/>
        <v>61.0899</v>
      </c>
      <c r="L57" s="6">
        <v>61</v>
      </c>
      <c r="M57" s="6">
        <v>61</v>
      </c>
      <c r="N57" s="3" t="s">
        <v>70</v>
      </c>
      <c r="O57" s="17" t="s">
        <v>71</v>
      </c>
      <c r="P57" s="15"/>
    </row>
    <row r="58" spans="1:16" ht="57.75" customHeight="1">
      <c r="A58" s="28" t="s">
        <v>78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</row>
    <row r="59" spans="1:16" ht="17.100000000000001" customHeight="1"/>
    <row r="60" spans="1:16" ht="17.100000000000001" customHeight="1"/>
    <row r="61" spans="1:16" ht="17.100000000000001" customHeight="1"/>
    <row r="62" spans="1:16" ht="17.100000000000001" customHeight="1"/>
    <row r="63" spans="1:16" ht="17.100000000000001" customHeight="1"/>
    <row r="64" spans="1:16" ht="17.100000000000001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</sheetData>
  <mergeCells count="22">
    <mergeCell ref="N4:O5"/>
    <mergeCell ref="B4:B5"/>
    <mergeCell ref="C4:C5"/>
    <mergeCell ref="K4:K5"/>
    <mergeCell ref="L4:L5"/>
    <mergeCell ref="M4:M5"/>
    <mergeCell ref="A37:A49"/>
    <mergeCell ref="A50:A57"/>
    <mergeCell ref="A2:O2"/>
    <mergeCell ref="A3:O3"/>
    <mergeCell ref="A58:O58"/>
    <mergeCell ref="A7:A8"/>
    <mergeCell ref="A10:A17"/>
    <mergeCell ref="A20:A23"/>
    <mergeCell ref="A25:A29"/>
    <mergeCell ref="A30:A33"/>
    <mergeCell ref="A34:A36"/>
    <mergeCell ref="D4:E4"/>
    <mergeCell ref="F4:G4"/>
    <mergeCell ref="H4:J4"/>
    <mergeCell ref="A4:A5"/>
    <mergeCell ref="H5:I5"/>
  </mergeCells>
  <phoneticPr fontId="9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92" fitToHeight="3" orientation="portrait" r:id="rId1"/>
  <headerFooter>
    <oddFooter>&amp;C第 &amp;P 页，共 &amp;N 页</oddFooter>
  </headerFooter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旅游厕所资金-51个贫困县资金分配</vt:lpstr>
      <vt:lpstr>'旅游厕所资金-51个贫困县资金分配'!Print_Titles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陈岚 10.104.99.76</cp:lastModifiedBy>
  <cp:lastPrinted>2018-11-09T06:13:24Z</cp:lastPrinted>
  <dcterms:created xsi:type="dcterms:W3CDTF">2016-07-06T02:24:00Z</dcterms:created>
  <dcterms:modified xsi:type="dcterms:W3CDTF">2018-11-12T01:56:41Z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2052-9.1.0.5119</vt:lpwstr>
  </property>
  <property fmtid="{D5CDD505-2E9C-101B-9397-08002B2CF9AE}" pid="3" name="KSOReadingLayout">
    <vt:bool>true</vt:bool>
  </property>
</Properties>
</file>