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875" windowHeight="9135"/>
  </bookViews>
  <sheets>
    <sheet name="缴费补贴2019预拨" sheetId="1" r:id="rId1"/>
  </sheets>
  <definedNames>
    <definedName name="_xlnm._FilterDatabase" localSheetId="0" hidden="1">缴费补贴2019预拨!$A$4:$G$170</definedName>
    <definedName name="_xlnm.Print_Titles" localSheetId="0">缴费补贴2019预拨!$4:$4</definedName>
  </definedNames>
  <calcPr calcId="145621"/>
</workbook>
</file>

<file path=xl/calcChain.xml><?xml version="1.0" encoding="utf-8"?>
<calcChain xmlns="http://schemas.openxmlformats.org/spreadsheetml/2006/main">
  <c r="D7" i="1" l="1"/>
  <c r="E7" i="1"/>
  <c r="F7" i="1"/>
  <c r="D41" i="1"/>
  <c r="F41" i="1"/>
  <c r="E162" i="1" l="1"/>
  <c r="E148" i="1"/>
  <c r="E147" i="1"/>
  <c r="E141" i="1"/>
  <c r="E140" i="1"/>
  <c r="E128" i="1"/>
  <c r="E127" i="1"/>
  <c r="E112" i="1"/>
  <c r="E111" i="1"/>
  <c r="E103" i="1"/>
  <c r="E102" i="1"/>
  <c r="E97" i="1"/>
  <c r="E96" i="1"/>
  <c r="E84" i="1"/>
  <c r="E83" i="1"/>
  <c r="E70" i="1"/>
  <c r="E69" i="1"/>
  <c r="E56" i="1"/>
  <c r="E55" i="1"/>
  <c r="E40" i="1"/>
  <c r="E32" i="1"/>
  <c r="E31" i="1"/>
  <c r="E20" i="1"/>
  <c r="E19" i="1"/>
  <c r="E8" i="1"/>
  <c r="E6" i="1" l="1"/>
  <c r="D42" i="1" l="1"/>
  <c r="F42" i="1" s="1"/>
  <c r="D165" i="1" l="1"/>
  <c r="F165" i="1" s="1"/>
  <c r="D168" i="1"/>
  <c r="F168" i="1" s="1"/>
  <c r="D170" i="1"/>
  <c r="F170" i="1" s="1"/>
  <c r="D167" i="1"/>
  <c r="F167" i="1" s="1"/>
  <c r="D169" i="1"/>
  <c r="F169" i="1" s="1"/>
  <c r="D159" i="1"/>
  <c r="F159" i="1" s="1"/>
  <c r="D153" i="1"/>
  <c r="F153" i="1" s="1"/>
  <c r="D161" i="1"/>
  <c r="F161" i="1" s="1"/>
  <c r="D155" i="1"/>
  <c r="F155" i="1" s="1"/>
  <c r="D157" i="1"/>
  <c r="F157" i="1" s="1"/>
  <c r="D151" i="1"/>
  <c r="F151" i="1" s="1"/>
  <c r="D143" i="1"/>
  <c r="F143" i="1" s="1"/>
  <c r="D145" i="1"/>
  <c r="F145" i="1" s="1"/>
  <c r="D133" i="1"/>
  <c r="F133" i="1" s="1"/>
  <c r="D135" i="1"/>
  <c r="F135" i="1" s="1"/>
  <c r="D137" i="1"/>
  <c r="F137" i="1" s="1"/>
  <c r="D131" i="1"/>
  <c r="F131" i="1" s="1"/>
  <c r="D139" i="1"/>
  <c r="F139" i="1" s="1"/>
  <c r="D114" i="1"/>
  <c r="F114" i="1" s="1"/>
  <c r="D119" i="1"/>
  <c r="F119" i="1" s="1"/>
  <c r="D116" i="1"/>
  <c r="F116" i="1" s="1"/>
  <c r="D125" i="1"/>
  <c r="F125" i="1" s="1"/>
  <c r="D121" i="1"/>
  <c r="F121" i="1" s="1"/>
  <c r="D115" i="1"/>
  <c r="F115" i="1" s="1"/>
  <c r="D117" i="1"/>
  <c r="F117" i="1" s="1"/>
  <c r="D123" i="1"/>
  <c r="F123" i="1" s="1"/>
  <c r="D105" i="1"/>
  <c r="F105" i="1" s="1"/>
  <c r="D107" i="1"/>
  <c r="F107" i="1" s="1"/>
  <c r="D108" i="1"/>
  <c r="F108" i="1" s="1"/>
  <c r="D110" i="1"/>
  <c r="F110" i="1" s="1"/>
  <c r="D109" i="1"/>
  <c r="F109" i="1" s="1"/>
  <c r="D106" i="1"/>
  <c r="F106" i="1" s="1"/>
  <c r="D99" i="1"/>
  <c r="F99" i="1" s="1"/>
  <c r="D100" i="1"/>
  <c r="F100" i="1" s="1"/>
  <c r="D101" i="1"/>
  <c r="F101" i="1" s="1"/>
  <c r="D94" i="1"/>
  <c r="F94" i="1" s="1"/>
  <c r="D88" i="1"/>
  <c r="F88" i="1" s="1"/>
  <c r="D89" i="1"/>
  <c r="F89" i="1" s="1"/>
  <c r="D90" i="1"/>
  <c r="F90" i="1" s="1"/>
  <c r="D91" i="1"/>
  <c r="F91" i="1" s="1"/>
  <c r="D86" i="1"/>
  <c r="F86" i="1" s="1"/>
  <c r="D92" i="1"/>
  <c r="F92" i="1" s="1"/>
  <c r="D93" i="1"/>
  <c r="F93" i="1" s="1"/>
  <c r="D95" i="1"/>
  <c r="F95" i="1" s="1"/>
  <c r="D72" i="1"/>
  <c r="F72" i="1" s="1"/>
  <c r="D73" i="1"/>
  <c r="F73" i="1" s="1"/>
  <c r="D81" i="1"/>
  <c r="F81" i="1" s="1"/>
  <c r="D82" i="1"/>
  <c r="F82" i="1" s="1"/>
  <c r="D79" i="1"/>
  <c r="F79" i="1" s="1"/>
  <c r="D74" i="1"/>
  <c r="F74" i="1" s="1"/>
  <c r="D75" i="1"/>
  <c r="F75" i="1" s="1"/>
  <c r="D76" i="1"/>
  <c r="F76" i="1" s="1"/>
  <c r="D77" i="1"/>
  <c r="F77" i="1" s="1"/>
  <c r="D78" i="1"/>
  <c r="F78" i="1" s="1"/>
  <c r="D80" i="1"/>
  <c r="F80" i="1" s="1"/>
  <c r="D58" i="1"/>
  <c r="F58" i="1" s="1"/>
  <c r="D68" i="1"/>
  <c r="F68" i="1" s="1"/>
  <c r="D67" i="1"/>
  <c r="F67" i="1" s="1"/>
  <c r="D62" i="1"/>
  <c r="F62" i="1" s="1"/>
  <c r="D60" i="1"/>
  <c r="F60" i="1" s="1"/>
  <c r="D46" i="1"/>
  <c r="F46" i="1" s="1"/>
  <c r="D50" i="1"/>
  <c r="F50" i="1" s="1"/>
  <c r="D54" i="1"/>
  <c r="F54" i="1" s="1"/>
  <c r="D48" i="1"/>
  <c r="F48" i="1" s="1"/>
  <c r="D36" i="1"/>
  <c r="F36" i="1" s="1"/>
  <c r="D34" i="1"/>
  <c r="F34" i="1" s="1"/>
  <c r="D27" i="1"/>
  <c r="F27" i="1" s="1"/>
  <c r="D29" i="1"/>
  <c r="F29" i="1" s="1"/>
  <c r="D25" i="1"/>
  <c r="F25" i="1" s="1"/>
  <c r="D26" i="1"/>
  <c r="F26" i="1" s="1"/>
  <c r="D28" i="1"/>
  <c r="F28" i="1" s="1"/>
  <c r="D30" i="1"/>
  <c r="F30" i="1" s="1"/>
  <c r="D17" i="1"/>
  <c r="F17" i="1" s="1"/>
  <c r="D13" i="1"/>
  <c r="F13" i="1" s="1"/>
  <c r="D164" i="1" l="1"/>
  <c r="F164" i="1" s="1"/>
  <c r="D166" i="1"/>
  <c r="F166" i="1" s="1"/>
  <c r="D163" i="1"/>
  <c r="F163" i="1" s="1"/>
  <c r="D152" i="1"/>
  <c r="F152" i="1" s="1"/>
  <c r="D156" i="1"/>
  <c r="F156" i="1" s="1"/>
  <c r="D160" i="1"/>
  <c r="F160" i="1" s="1"/>
  <c r="D158" i="1"/>
  <c r="F158" i="1" s="1"/>
  <c r="D150" i="1"/>
  <c r="F150" i="1" s="1"/>
  <c r="D154" i="1"/>
  <c r="F154" i="1" s="1"/>
  <c r="D149" i="1"/>
  <c r="C148" i="1"/>
  <c r="D146" i="1"/>
  <c r="F146" i="1" s="1"/>
  <c r="D144" i="1"/>
  <c r="F144" i="1" s="1"/>
  <c r="D134" i="1"/>
  <c r="F134" i="1" s="1"/>
  <c r="D136" i="1"/>
  <c r="F136" i="1" s="1"/>
  <c r="D132" i="1"/>
  <c r="F132" i="1" s="1"/>
  <c r="D138" i="1"/>
  <c r="F138" i="1" s="1"/>
  <c r="D130" i="1"/>
  <c r="F130" i="1" s="1"/>
  <c r="D129" i="1"/>
  <c r="F129" i="1" s="1"/>
  <c r="D120" i="1"/>
  <c r="F120" i="1" s="1"/>
  <c r="D122" i="1"/>
  <c r="F122" i="1" s="1"/>
  <c r="D126" i="1"/>
  <c r="F126" i="1" s="1"/>
  <c r="D124" i="1"/>
  <c r="F124" i="1" s="1"/>
  <c r="D118" i="1"/>
  <c r="F118" i="1" s="1"/>
  <c r="D104" i="1"/>
  <c r="C103" i="1"/>
  <c r="C102" i="1" s="1"/>
  <c r="D98" i="1"/>
  <c r="C97" i="1"/>
  <c r="C96" i="1" s="1"/>
  <c r="D87" i="1"/>
  <c r="F87" i="1" s="1"/>
  <c r="D85" i="1"/>
  <c r="F85" i="1" s="1"/>
  <c r="D71" i="1"/>
  <c r="C70" i="1"/>
  <c r="C69" i="1" s="1"/>
  <c r="D66" i="1"/>
  <c r="F66" i="1" s="1"/>
  <c r="D61" i="1"/>
  <c r="F61" i="1" s="1"/>
  <c r="D64" i="1"/>
  <c r="F64" i="1" s="1"/>
  <c r="D65" i="1"/>
  <c r="F65" i="1" s="1"/>
  <c r="D59" i="1"/>
  <c r="F59" i="1" s="1"/>
  <c r="D63" i="1"/>
  <c r="F63" i="1" s="1"/>
  <c r="D51" i="1"/>
  <c r="F51" i="1" s="1"/>
  <c r="D52" i="1"/>
  <c r="F52" i="1" s="1"/>
  <c r="D45" i="1"/>
  <c r="F45" i="1" s="1"/>
  <c r="D49" i="1"/>
  <c r="F49" i="1" s="1"/>
  <c r="D47" i="1"/>
  <c r="F47" i="1" s="1"/>
  <c r="D44" i="1"/>
  <c r="F44" i="1" s="1"/>
  <c r="D53" i="1"/>
  <c r="F53" i="1" s="1"/>
  <c r="D37" i="1"/>
  <c r="F37" i="1" s="1"/>
  <c r="D33" i="1"/>
  <c r="F33" i="1" s="1"/>
  <c r="D35" i="1"/>
  <c r="F35" i="1" s="1"/>
  <c r="D38" i="1"/>
  <c r="F38" i="1" s="1"/>
  <c r="D39" i="1"/>
  <c r="F39" i="1" s="1"/>
  <c r="D23" i="1"/>
  <c r="F23" i="1" s="1"/>
  <c r="D24" i="1"/>
  <c r="F24" i="1" s="1"/>
  <c r="D22" i="1"/>
  <c r="F22" i="1" s="1"/>
  <c r="D18" i="1"/>
  <c r="F18" i="1" s="1"/>
  <c r="D14" i="1"/>
  <c r="F14" i="1" s="1"/>
  <c r="D11" i="1"/>
  <c r="F11" i="1" s="1"/>
  <c r="D15" i="1"/>
  <c r="F15" i="1" s="1"/>
  <c r="D12" i="1"/>
  <c r="F12" i="1" s="1"/>
  <c r="D10" i="1"/>
  <c r="F10" i="1" s="1"/>
  <c r="D16" i="1"/>
  <c r="F16" i="1" s="1"/>
  <c r="D103" i="1" l="1"/>
  <c r="D102" i="1" s="1"/>
  <c r="F104" i="1"/>
  <c r="F32" i="1"/>
  <c r="F31" i="1"/>
  <c r="D70" i="1"/>
  <c r="D69" i="1" s="1"/>
  <c r="F71" i="1"/>
  <c r="D97" i="1"/>
  <c r="D96" i="1" s="1"/>
  <c r="F98" i="1"/>
  <c r="F128" i="1"/>
  <c r="F127" i="1"/>
  <c r="F162" i="1"/>
  <c r="F83" i="1"/>
  <c r="F84" i="1"/>
  <c r="D148" i="1"/>
  <c r="F149" i="1"/>
  <c r="D162" i="1"/>
  <c r="C162" i="1"/>
  <c r="D147" i="1"/>
  <c r="C147" i="1"/>
  <c r="C128" i="1"/>
  <c r="C127" i="1" s="1"/>
  <c r="C141" i="1"/>
  <c r="C140" i="1" s="1"/>
  <c r="D142" i="1"/>
  <c r="D128" i="1"/>
  <c r="D127" i="1" s="1"/>
  <c r="D113" i="1"/>
  <c r="C112" i="1"/>
  <c r="C111" i="1" s="1"/>
  <c r="D32" i="1"/>
  <c r="D31" i="1" s="1"/>
  <c r="C84" i="1"/>
  <c r="C83" i="1" s="1"/>
  <c r="D84" i="1"/>
  <c r="D83" i="1" s="1"/>
  <c r="D57" i="1"/>
  <c r="C56" i="1"/>
  <c r="C55" i="1" s="1"/>
  <c r="D43" i="1"/>
  <c r="C41" i="1"/>
  <c r="C40" i="1" s="1"/>
  <c r="C32" i="1"/>
  <c r="C31" i="1" s="1"/>
  <c r="D21" i="1"/>
  <c r="C20" i="1"/>
  <c r="C19" i="1" s="1"/>
  <c r="D9" i="1"/>
  <c r="C8" i="1"/>
  <c r="C7" i="1" s="1"/>
  <c r="D141" i="1" l="1"/>
  <c r="D140" i="1" s="1"/>
  <c r="F142" i="1"/>
  <c r="F69" i="1"/>
  <c r="F70" i="1"/>
  <c r="D56" i="1"/>
  <c r="D55" i="1" s="1"/>
  <c r="F57" i="1"/>
  <c r="D20" i="1"/>
  <c r="D19" i="1" s="1"/>
  <c r="F21" i="1"/>
  <c r="D8" i="1"/>
  <c r="F9" i="1"/>
  <c r="D112" i="1"/>
  <c r="D111" i="1" s="1"/>
  <c r="F113" i="1"/>
  <c r="F97" i="1"/>
  <c r="F96" i="1"/>
  <c r="F103" i="1"/>
  <c r="F102" i="1"/>
  <c r="D40" i="1"/>
  <c r="F43" i="1"/>
  <c r="F147" i="1"/>
  <c r="F148" i="1"/>
  <c r="D6" i="1"/>
  <c r="C6" i="1"/>
  <c r="F40" i="1" l="1"/>
  <c r="F111" i="1"/>
  <c r="F112" i="1"/>
  <c r="F20" i="1"/>
  <c r="F19" i="1"/>
  <c r="F8" i="1"/>
  <c r="F6" i="1"/>
  <c r="F56" i="1"/>
  <c r="F55" i="1"/>
  <c r="F141" i="1"/>
  <c r="F140" i="1"/>
</calcChain>
</file>

<file path=xl/sharedStrings.xml><?xml version="1.0" encoding="utf-8"?>
<sst xmlns="http://schemas.openxmlformats.org/spreadsheetml/2006/main" count="194" uniqueCount="194">
  <si>
    <t>市县名称</t>
  </si>
  <si>
    <t>备注</t>
  </si>
  <si>
    <t>栏次</t>
  </si>
  <si>
    <r>
      <rPr>
        <sz val="10"/>
        <rFont val="宋体"/>
        <family val="3"/>
        <charset val="134"/>
      </rPr>
      <t>2=1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90%</t>
    </r>
  </si>
  <si>
    <t>市县合计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</si>
  <si>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</si>
  <si>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</si>
  <si>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</si>
  <si>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</si>
  <si>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</si>
  <si>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</si>
  <si>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</si>
  <si>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</si>
  <si>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</si>
  <si>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</si>
  <si>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</si>
  <si>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</si>
  <si>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</si>
  <si>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</si>
  <si>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</si>
  <si>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</si>
  <si>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</si>
  <si>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</si>
  <si>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</si>
  <si>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云龙区</t>
  </si>
  <si>
    <t>株洲县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</si>
  <si>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</si>
  <si>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</si>
  <si>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</si>
  <si>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</si>
  <si>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</si>
  <si>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</si>
  <si>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</si>
  <si>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</si>
  <si>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九华区</t>
  </si>
  <si>
    <t>岳塘区</t>
  </si>
  <si>
    <t>湘潭高新区</t>
  </si>
  <si>
    <t>湘潭县</t>
  </si>
  <si>
    <t>湘乡市</t>
  </si>
  <si>
    <t>韶山市</t>
  </si>
  <si>
    <t>衡阳市小计</t>
  </si>
  <si>
    <t>衡阳市本级及所辖区小计</t>
  </si>
  <si>
    <t>衡阳高开区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</si>
  <si>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</si>
  <si>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</si>
  <si>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</si>
  <si>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</si>
  <si>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</si>
  <si>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</si>
  <si>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</si>
  <si>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</si>
  <si>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</si>
  <si>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</si>
  <si>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</si>
  <si>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</si>
  <si>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</si>
  <si>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</si>
  <si>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</si>
  <si>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</si>
  <si>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</si>
  <si>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</si>
  <si>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</si>
  <si>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</si>
  <si>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</si>
  <si>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</si>
  <si>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</si>
  <si>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</si>
  <si>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</si>
  <si>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</si>
  <si>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</si>
  <si>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</si>
  <si>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</si>
  <si>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岳阳市本级及所辖区小计</t>
  </si>
  <si>
    <t>岳阳楼区</t>
  </si>
  <si>
    <t>云溪区</t>
  </si>
  <si>
    <t>君山区</t>
  </si>
  <si>
    <t>开发区</t>
  </si>
  <si>
    <t>屈原区</t>
  </si>
  <si>
    <t>南湖区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</si>
  <si>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</si>
  <si>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</si>
  <si>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</si>
  <si>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</si>
  <si>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</si>
  <si>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</si>
  <si>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</si>
  <si>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</si>
  <si>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常德市本级及所辖区小计</t>
  </si>
  <si>
    <t>武陵区</t>
  </si>
  <si>
    <t>西洞庭区</t>
  </si>
  <si>
    <t>西湖区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</si>
  <si>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</si>
  <si>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</si>
  <si>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</si>
  <si>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</si>
  <si>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</si>
  <si>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</si>
  <si>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</si>
  <si>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</si>
  <si>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</si>
  <si>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</si>
  <si>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</si>
  <si>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</si>
  <si>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</si>
  <si>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</si>
  <si>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</si>
  <si>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</si>
  <si>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</si>
  <si>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</si>
  <si>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</si>
  <si>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</si>
  <si>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</si>
  <si>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南县</t>
  </si>
  <si>
    <t>桃江县</t>
  </si>
  <si>
    <t>安化县</t>
  </si>
  <si>
    <t>沅江市</t>
  </si>
  <si>
    <t>永州市</t>
  </si>
  <si>
    <t>永州市小计</t>
  </si>
  <si>
    <t>永州市本级及所辖区小计</t>
  </si>
  <si>
    <t>零陵区</t>
  </si>
  <si>
    <t>冷水滩区</t>
  </si>
  <si>
    <t>凤凰园区</t>
  </si>
  <si>
    <t>回龙圩区</t>
  </si>
  <si>
    <t>金洞区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</si>
  <si>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</si>
  <si>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</si>
  <si>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</si>
  <si>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</si>
  <si>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</si>
  <si>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</si>
  <si>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</si>
  <si>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</si>
  <si>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</si>
  <si>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</si>
  <si>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</si>
  <si>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郴州市本级及所辖区小计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</si>
  <si>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</si>
  <si>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</si>
  <si>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</si>
  <si>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</si>
  <si>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</si>
  <si>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</si>
  <si>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</si>
  <si>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</si>
  <si>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</si>
  <si>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</si>
  <si>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</si>
  <si>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</si>
  <si>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</si>
  <si>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娄底市本级及所辖区小计</t>
  </si>
  <si>
    <t>娄星区</t>
  </si>
  <si>
    <t>双峰县</t>
  </si>
  <si>
    <t>新化县</t>
  </si>
  <si>
    <t>冷水江市</t>
  </si>
  <si>
    <t>涟源市</t>
  </si>
  <si>
    <t>怀化市</t>
  </si>
  <si>
    <t>怀化市小计</t>
  </si>
  <si>
    <t>怀化市本级及所辖区小计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</si>
  <si>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</si>
  <si>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</si>
  <si>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</si>
  <si>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</si>
  <si>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</si>
  <si>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</si>
  <si>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</si>
  <si>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</si>
  <si>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</si>
  <si>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</si>
  <si>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</si>
  <si>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</si>
  <si>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</si>
  <si>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</si>
  <si>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</si>
  <si>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</si>
  <si>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</si>
  <si>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</si>
  <si>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</si>
  <si>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</si>
  <si>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</si>
  <si>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</si>
  <si>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</si>
  <si>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2017年补助金额</t>
    <phoneticPr fontId="8" type="noConversion"/>
  </si>
  <si>
    <t>单位：万元</t>
    <phoneticPr fontId="8" type="noConversion"/>
  </si>
  <si>
    <t>本次调整（2017年结算调整数）</t>
    <phoneticPr fontId="8" type="noConversion"/>
  </si>
  <si>
    <t>4=2+3</t>
    <phoneticPr fontId="8" type="noConversion"/>
  </si>
  <si>
    <t>本次实际下拨</t>
    <phoneticPr fontId="8" type="noConversion"/>
  </si>
  <si>
    <t>“本次调整资金”为结算2017年补助时多拨需抵未抵资金，本次调整抵扣</t>
    <phoneticPr fontId="8" type="noConversion"/>
  </si>
  <si>
    <t>宁乡市</t>
    <phoneticPr fontId="8" type="noConversion"/>
  </si>
  <si>
    <t>衡阳市</t>
    <phoneticPr fontId="8" type="noConversion"/>
  </si>
  <si>
    <t>衡阳市</t>
    <phoneticPr fontId="8" type="noConversion"/>
  </si>
  <si>
    <t>常德市</t>
    <phoneticPr fontId="8" type="noConversion"/>
  </si>
  <si>
    <t>附件1：</t>
    <phoneticPr fontId="8" type="noConversion"/>
  </si>
  <si>
    <t>2019年预拨金额</t>
    <phoneticPr fontId="8" type="noConversion"/>
  </si>
  <si>
    <t>提前下达2019年城乡居民基本养老保险缴费省级补助金额表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</si>
</sst>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_ "/>
    <numFmt numFmtId="178" formatCode="0.0_ "/>
    <numFmt numFmtId="179" formatCode="0.0_);[Red]\(0.0\)"/>
    <numFmt numFmtId="180" formatCode="0_);[Red]\(0\)"/>
  </numFmts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</cellStyleXfs>
  <cellXfs count="36">
    <xf numFmtId="0" fontId="0" fillId="0" borderId="0" xfId="0">
      <alignment vertical="center"/>
    </xf>
    <xf numFmtId="178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178" fontId="3" fillId="0" borderId="1" xfId="2" applyNumberFormat="1" applyFont="1" applyFill="1" applyBorder="1" applyAlignment="1">
      <alignment horizontal="left" vertical="center" wrapText="1"/>
    </xf>
    <xf numFmtId="178" fontId="3" fillId="0" borderId="1" xfId="1" applyNumberFormat="1" applyFont="1" applyFill="1" applyBorder="1" applyAlignment="1" applyProtection="1">
      <alignment horizontal="left" vertical="center" wrapText="1"/>
    </xf>
    <xf numFmtId="179" fontId="5" fillId="0" borderId="0" xfId="0" applyNumberFormat="1" applyFont="1" applyFill="1" applyBorder="1" applyAlignment="1">
      <alignment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179" fontId="3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9" fontId="9" fillId="0" borderId="0" xfId="0" applyNumberFormat="1" applyFont="1" applyFill="1" applyAlignment="1">
      <alignment horizontal="center" vertical="center"/>
    </xf>
    <xf numFmtId="179" fontId="3" fillId="0" borderId="5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79" fontId="3" fillId="0" borderId="1" xfId="2" applyNumberFormat="1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>
      <alignment horizontal="left" vertical="center"/>
    </xf>
  </cellXfs>
  <cellStyles count="4">
    <cellStyle name="常规" xfId="0" builtinId="0"/>
    <cellStyle name="常规 2" xfId="3"/>
    <cellStyle name="常规_Sheet2" xfId="1"/>
    <cellStyle name="常规_预拨2013年新农保基础养老金补助资金分配表（定稿）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tabSelected="1" view="pageBreakPreview" zoomScaleSheetLayoutView="100" workbookViewId="0">
      <pane xSplit="2" ySplit="6" topLeftCell="C7" activePane="bottomRight" state="frozen"/>
      <selection pane="topRight"/>
      <selection pane="bottomLeft"/>
      <selection pane="bottomRight" activeCell="I11" sqref="I11"/>
    </sheetView>
  </sheetViews>
  <sheetFormatPr defaultColWidth="9.75" defaultRowHeight="14.25"/>
  <cols>
    <col min="1" max="1" width="8.125" style="3" customWidth="1"/>
    <col min="2" max="2" width="20.125" style="4" customWidth="1"/>
    <col min="3" max="6" width="13.375" style="13" customWidth="1"/>
    <col min="7" max="7" width="27.375" style="5" customWidth="1"/>
    <col min="8" max="16384" width="9.75" style="5"/>
  </cols>
  <sheetData>
    <row r="1" spans="1:7" ht="20.25" customHeight="1">
      <c r="A1" s="26" t="s">
        <v>191</v>
      </c>
    </row>
    <row r="2" spans="1:7" ht="24.95" customHeight="1">
      <c r="A2" s="21" t="s">
        <v>193</v>
      </c>
      <c r="B2" s="21"/>
      <c r="C2" s="21"/>
      <c r="D2" s="21"/>
      <c r="E2" s="21"/>
      <c r="F2" s="21"/>
      <c r="G2" s="21"/>
    </row>
    <row r="3" spans="1:7" ht="15.95" customHeight="1">
      <c r="C3" s="27"/>
      <c r="D3" s="27"/>
      <c r="E3" s="28"/>
      <c r="F3" s="28"/>
      <c r="G3" s="26" t="s">
        <v>182</v>
      </c>
    </row>
    <row r="4" spans="1:7" s="2" customFormat="1" ht="44.1" customHeight="1">
      <c r="A4" s="22" t="s">
        <v>0</v>
      </c>
      <c r="B4" s="22"/>
      <c r="C4" s="14" t="s">
        <v>181</v>
      </c>
      <c r="D4" s="14" t="s">
        <v>192</v>
      </c>
      <c r="E4" s="17" t="s">
        <v>183</v>
      </c>
      <c r="F4" s="17" t="s">
        <v>185</v>
      </c>
      <c r="G4" s="9" t="s">
        <v>1</v>
      </c>
    </row>
    <row r="5" spans="1:7" s="2" customFormat="1" ht="20.100000000000001" customHeight="1">
      <c r="A5" s="23" t="s">
        <v>2</v>
      </c>
      <c r="B5" s="23"/>
      <c r="C5" s="15">
        <v>1</v>
      </c>
      <c r="D5" s="14" t="s">
        <v>3</v>
      </c>
      <c r="E5" s="16">
        <v>3</v>
      </c>
      <c r="F5" s="16" t="s">
        <v>184</v>
      </c>
      <c r="G5" s="18">
        <v>5</v>
      </c>
    </row>
    <row r="6" spans="1:7" ht="51" customHeight="1">
      <c r="A6" s="29" t="s">
        <v>4</v>
      </c>
      <c r="B6" s="30"/>
      <c r="C6" s="14">
        <f t="shared" ref="C6:D6" si="0">SUM(C7,C19,C31,C40,C55,C69,C83,C96,C102,C111,C127,C140,C147,C162)</f>
        <v>41498.371400000004</v>
      </c>
      <c r="D6" s="14">
        <f t="shared" si="0"/>
        <v>37348.1</v>
      </c>
      <c r="E6" s="19">
        <f t="shared" ref="E6:F6" si="1">SUM(E7,E19,E31,E40,E55,E69,E83,E96,E102,E111,E127,E140,E147,E162)</f>
        <v>-391.90000000000003</v>
      </c>
      <c r="F6" s="14">
        <f t="shared" si="1"/>
        <v>36956.199999999997</v>
      </c>
      <c r="G6" s="11" t="s">
        <v>186</v>
      </c>
    </row>
    <row r="7" spans="1:7" ht="18.95" customHeight="1">
      <c r="A7" s="24" t="s">
        <v>5</v>
      </c>
      <c r="B7" s="7" t="s">
        <v>6</v>
      </c>
      <c r="C7" s="31">
        <f t="shared" ref="C7:F7" si="2">SUM(C8,C17,C18)</f>
        <v>2488.8227000000002</v>
      </c>
      <c r="D7" s="31">
        <f t="shared" si="2"/>
        <v>2239.9</v>
      </c>
      <c r="E7" s="20">
        <f t="shared" si="2"/>
        <v>-13.2</v>
      </c>
      <c r="F7" s="31">
        <f t="shared" si="2"/>
        <v>2226.6999999999998</v>
      </c>
      <c r="G7" s="32"/>
    </row>
    <row r="8" spans="1:7" ht="33" customHeight="1">
      <c r="A8" s="24"/>
      <c r="B8" s="7" t="s">
        <v>7</v>
      </c>
      <c r="C8" s="31">
        <f t="shared" ref="C8:D8" si="3">SUM(C9:C16)</f>
        <v>622.21170000000006</v>
      </c>
      <c r="D8" s="31">
        <f t="shared" si="3"/>
        <v>559.90000000000009</v>
      </c>
      <c r="E8" s="20">
        <f>SUM(E9:E16)</f>
        <v>-13.2</v>
      </c>
      <c r="F8" s="17">
        <f>SUM(F9:F16)</f>
        <v>546.69999999999993</v>
      </c>
      <c r="G8" s="32"/>
    </row>
    <row r="9" spans="1:7" ht="18.95" customHeight="1">
      <c r="A9" s="24"/>
      <c r="B9" s="6" t="s">
        <v>8</v>
      </c>
      <c r="C9" s="14">
        <v>296.06440000000003</v>
      </c>
      <c r="D9" s="14">
        <f>ROUND(C9*0.9,1)</f>
        <v>266.5</v>
      </c>
      <c r="E9" s="33"/>
      <c r="F9" s="34">
        <f>D9+E9</f>
        <v>266.5</v>
      </c>
      <c r="G9" s="1"/>
    </row>
    <row r="10" spans="1:7" ht="18.95" customHeight="1">
      <c r="A10" s="24"/>
      <c r="B10" s="6" t="s">
        <v>9</v>
      </c>
      <c r="C10" s="14">
        <v>211.19440000000003</v>
      </c>
      <c r="D10" s="14">
        <f t="shared" ref="D10:D18" si="4">ROUND(C10*0.9,1)</f>
        <v>190.1</v>
      </c>
      <c r="E10" s="33">
        <v>-12.3</v>
      </c>
      <c r="F10" s="34">
        <f t="shared" ref="F10:F18" si="5">D10+E10</f>
        <v>177.79999999999998</v>
      </c>
      <c r="G10" s="1"/>
    </row>
    <row r="11" spans="1:7" ht="18.95" customHeight="1">
      <c r="A11" s="24"/>
      <c r="B11" s="6" t="s">
        <v>10</v>
      </c>
      <c r="C11" s="14">
        <v>12.573</v>
      </c>
      <c r="D11" s="14">
        <f t="shared" si="4"/>
        <v>11.3</v>
      </c>
      <c r="E11" s="33"/>
      <c r="F11" s="34">
        <f t="shared" si="5"/>
        <v>11.3</v>
      </c>
      <c r="G11" s="1"/>
    </row>
    <row r="12" spans="1:7" ht="18.95" customHeight="1">
      <c r="A12" s="24"/>
      <c r="B12" s="6" t="s">
        <v>11</v>
      </c>
      <c r="C12" s="14">
        <v>1.6926000000000001</v>
      </c>
      <c r="D12" s="14">
        <f t="shared" si="4"/>
        <v>1.5</v>
      </c>
      <c r="E12" s="33">
        <v>-0.2</v>
      </c>
      <c r="F12" s="34">
        <f t="shared" si="5"/>
        <v>1.3</v>
      </c>
      <c r="G12" s="1"/>
    </row>
    <row r="13" spans="1:7" ht="18.95" customHeight="1">
      <c r="A13" s="24"/>
      <c r="B13" s="6" t="s">
        <v>12</v>
      </c>
      <c r="C13" s="14">
        <v>9.047600000000001</v>
      </c>
      <c r="D13" s="14">
        <f t="shared" si="4"/>
        <v>8.1</v>
      </c>
      <c r="E13" s="33"/>
      <c r="F13" s="34">
        <f t="shared" si="5"/>
        <v>8.1</v>
      </c>
      <c r="G13" s="1"/>
    </row>
    <row r="14" spans="1:7" ht="18.95" customHeight="1">
      <c r="A14" s="24"/>
      <c r="B14" s="6" t="s">
        <v>13</v>
      </c>
      <c r="C14" s="14">
        <v>74.901200000000003</v>
      </c>
      <c r="D14" s="14">
        <f t="shared" si="4"/>
        <v>67.400000000000006</v>
      </c>
      <c r="E14" s="33"/>
      <c r="F14" s="34">
        <f t="shared" si="5"/>
        <v>67.400000000000006</v>
      </c>
      <c r="G14" s="10"/>
    </row>
    <row r="15" spans="1:7" ht="18.95" customHeight="1">
      <c r="A15" s="24"/>
      <c r="B15" s="6" t="s">
        <v>14</v>
      </c>
      <c r="C15" s="14">
        <v>6.4664999999999999</v>
      </c>
      <c r="D15" s="14">
        <f t="shared" si="4"/>
        <v>5.8</v>
      </c>
      <c r="E15" s="33"/>
      <c r="F15" s="34">
        <f t="shared" si="5"/>
        <v>5.8</v>
      </c>
      <c r="G15" s="1"/>
    </row>
    <row r="16" spans="1:7" ht="18.95" customHeight="1">
      <c r="A16" s="24"/>
      <c r="B16" s="6" t="s">
        <v>15</v>
      </c>
      <c r="C16" s="14">
        <v>10.272</v>
      </c>
      <c r="D16" s="14">
        <f t="shared" si="4"/>
        <v>9.1999999999999993</v>
      </c>
      <c r="E16" s="33">
        <v>-0.7</v>
      </c>
      <c r="F16" s="34">
        <f t="shared" si="5"/>
        <v>8.5</v>
      </c>
      <c r="G16" s="10"/>
    </row>
    <row r="17" spans="1:7" ht="18.95" customHeight="1">
      <c r="A17" s="24"/>
      <c r="B17" s="7" t="s">
        <v>16</v>
      </c>
      <c r="C17" s="14">
        <v>778.40150000000006</v>
      </c>
      <c r="D17" s="14">
        <f t="shared" si="4"/>
        <v>700.6</v>
      </c>
      <c r="E17" s="33"/>
      <c r="F17" s="34">
        <f t="shared" si="5"/>
        <v>700.6</v>
      </c>
      <c r="G17" s="1"/>
    </row>
    <row r="18" spans="1:7" ht="18.95" customHeight="1">
      <c r="A18" s="24"/>
      <c r="B18" s="7" t="s">
        <v>187</v>
      </c>
      <c r="C18" s="14">
        <v>1088.2094999999999</v>
      </c>
      <c r="D18" s="14">
        <f t="shared" si="4"/>
        <v>979.4</v>
      </c>
      <c r="E18" s="33"/>
      <c r="F18" s="34">
        <f t="shared" si="5"/>
        <v>979.4</v>
      </c>
      <c r="G18" s="1"/>
    </row>
    <row r="19" spans="1:7" ht="18.95" customHeight="1">
      <c r="A19" s="24" t="s">
        <v>17</v>
      </c>
      <c r="B19" s="7" t="s">
        <v>18</v>
      </c>
      <c r="C19" s="31">
        <f t="shared" ref="C19:D19" si="6">SUM(C20,C26:C30)</f>
        <v>1993.5065000000002</v>
      </c>
      <c r="D19" s="31">
        <f t="shared" si="6"/>
        <v>1794.2000000000003</v>
      </c>
      <c r="E19" s="20">
        <f>SUM(E21:E30)</f>
        <v>-10.3</v>
      </c>
      <c r="F19" s="17">
        <f>SUM(F21:F30)</f>
        <v>1783.9</v>
      </c>
      <c r="G19" s="32"/>
    </row>
    <row r="20" spans="1:7" ht="36.950000000000003" customHeight="1">
      <c r="A20" s="24"/>
      <c r="B20" s="7" t="s">
        <v>19</v>
      </c>
      <c r="C20" s="31">
        <f t="shared" ref="C20:D20" si="7">SUM(C21:C25)</f>
        <v>45.461599999999997</v>
      </c>
      <c r="D20" s="31">
        <f t="shared" si="7"/>
        <v>40.9</v>
      </c>
      <c r="E20" s="20">
        <f>SUM(E21:E25)</f>
        <v>-4.3</v>
      </c>
      <c r="F20" s="17">
        <f>SUM(F21:F25)</f>
        <v>36.6</v>
      </c>
      <c r="G20" s="32"/>
    </row>
    <row r="21" spans="1:7" ht="18.95" customHeight="1">
      <c r="A21" s="24"/>
      <c r="B21" s="6" t="s">
        <v>20</v>
      </c>
      <c r="C21" s="14">
        <v>11.156300000000002</v>
      </c>
      <c r="D21" s="14">
        <f t="shared" ref="D21:D30" si="8">ROUND(C21*0.9,1)</f>
        <v>10</v>
      </c>
      <c r="E21" s="33">
        <v>-0.3</v>
      </c>
      <c r="F21" s="34">
        <f t="shared" ref="F21:F30" si="9">D21+E21</f>
        <v>9.6999999999999993</v>
      </c>
      <c r="G21" s="10"/>
    </row>
    <row r="22" spans="1:7" ht="18.95" customHeight="1">
      <c r="A22" s="24"/>
      <c r="B22" s="6" t="s">
        <v>21</v>
      </c>
      <c r="C22" s="14">
        <v>15.331799999999999</v>
      </c>
      <c r="D22" s="14">
        <f t="shared" si="8"/>
        <v>13.8</v>
      </c>
      <c r="E22" s="33"/>
      <c r="F22" s="34">
        <f t="shared" si="9"/>
        <v>13.8</v>
      </c>
      <c r="G22" s="10"/>
    </row>
    <row r="23" spans="1:7" ht="18.95" customHeight="1">
      <c r="A23" s="24"/>
      <c r="B23" s="6" t="s">
        <v>22</v>
      </c>
      <c r="C23" s="14">
        <v>8.9591999999999992</v>
      </c>
      <c r="D23" s="14">
        <f t="shared" si="8"/>
        <v>8.1</v>
      </c>
      <c r="E23" s="33">
        <v>-3.6</v>
      </c>
      <c r="F23" s="34">
        <f t="shared" si="9"/>
        <v>4.5</v>
      </c>
      <c r="G23" s="1"/>
    </row>
    <row r="24" spans="1:7" ht="18.95" customHeight="1">
      <c r="A24" s="24"/>
      <c r="B24" s="6" t="s">
        <v>23</v>
      </c>
      <c r="C24" s="14">
        <v>1.0023</v>
      </c>
      <c r="D24" s="14">
        <f t="shared" si="8"/>
        <v>0.9</v>
      </c>
      <c r="E24" s="33">
        <v>-0.4</v>
      </c>
      <c r="F24" s="34">
        <f t="shared" si="9"/>
        <v>0.5</v>
      </c>
      <c r="G24" s="1"/>
    </row>
    <row r="25" spans="1:7" ht="18.95" customHeight="1">
      <c r="A25" s="24"/>
      <c r="B25" s="6" t="s">
        <v>24</v>
      </c>
      <c r="C25" s="14">
        <v>9.0119999999999987</v>
      </c>
      <c r="D25" s="14">
        <f t="shared" si="8"/>
        <v>8.1</v>
      </c>
      <c r="E25" s="33"/>
      <c r="F25" s="34">
        <f t="shared" si="9"/>
        <v>8.1</v>
      </c>
      <c r="G25" s="1"/>
    </row>
    <row r="26" spans="1:7" ht="18.95" customHeight="1">
      <c r="A26" s="24"/>
      <c r="B26" s="7" t="s">
        <v>25</v>
      </c>
      <c r="C26" s="14">
        <v>202.5258</v>
      </c>
      <c r="D26" s="14">
        <f t="shared" si="8"/>
        <v>182.3</v>
      </c>
      <c r="E26" s="33">
        <v>-6</v>
      </c>
      <c r="F26" s="34">
        <f t="shared" si="9"/>
        <v>176.3</v>
      </c>
      <c r="G26" s="1"/>
    </row>
    <row r="27" spans="1:7" ht="18.95" customHeight="1">
      <c r="A27" s="24"/>
      <c r="B27" s="8" t="s">
        <v>26</v>
      </c>
      <c r="C27" s="14">
        <v>637.7328</v>
      </c>
      <c r="D27" s="14">
        <f t="shared" si="8"/>
        <v>574</v>
      </c>
      <c r="E27" s="33"/>
      <c r="F27" s="34">
        <f t="shared" si="9"/>
        <v>574</v>
      </c>
      <c r="G27" s="1"/>
    </row>
    <row r="28" spans="1:7" ht="18.95" customHeight="1">
      <c r="A28" s="24"/>
      <c r="B28" s="8" t="s">
        <v>27</v>
      </c>
      <c r="C28" s="14">
        <v>599.16539999999998</v>
      </c>
      <c r="D28" s="14">
        <f t="shared" si="8"/>
        <v>539.20000000000005</v>
      </c>
      <c r="E28" s="33"/>
      <c r="F28" s="34">
        <f t="shared" si="9"/>
        <v>539.20000000000005</v>
      </c>
      <c r="G28" s="10"/>
    </row>
    <row r="29" spans="1:7" ht="18.95" customHeight="1">
      <c r="A29" s="24"/>
      <c r="B29" s="8" t="s">
        <v>28</v>
      </c>
      <c r="C29" s="14">
        <v>402.11939999999998</v>
      </c>
      <c r="D29" s="14">
        <f t="shared" si="8"/>
        <v>361.9</v>
      </c>
      <c r="E29" s="33"/>
      <c r="F29" s="34">
        <f t="shared" si="9"/>
        <v>361.9</v>
      </c>
      <c r="G29" s="1"/>
    </row>
    <row r="30" spans="1:7" ht="18.95" customHeight="1">
      <c r="A30" s="24"/>
      <c r="B30" s="8" t="s">
        <v>29</v>
      </c>
      <c r="C30" s="14">
        <v>106.50149999999998</v>
      </c>
      <c r="D30" s="14">
        <f t="shared" si="8"/>
        <v>95.9</v>
      </c>
      <c r="E30" s="33"/>
      <c r="F30" s="34">
        <f t="shared" si="9"/>
        <v>95.9</v>
      </c>
      <c r="G30" s="1"/>
    </row>
    <row r="31" spans="1:7" ht="18.95" customHeight="1">
      <c r="A31" s="24" t="s">
        <v>30</v>
      </c>
      <c r="B31" s="7" t="s">
        <v>31</v>
      </c>
      <c r="C31" s="31">
        <f t="shared" ref="C31:D31" si="10">SUM(C32,C37:C39)</f>
        <v>1329.9303999999997</v>
      </c>
      <c r="D31" s="31">
        <f t="shared" si="10"/>
        <v>1197</v>
      </c>
      <c r="E31" s="20">
        <f>SUM(E33:E39)</f>
        <v>-8.6</v>
      </c>
      <c r="F31" s="17">
        <f>SUM(F33:F39)</f>
        <v>1188.4000000000001</v>
      </c>
      <c r="G31" s="32"/>
    </row>
    <row r="32" spans="1:7" ht="32.1" customHeight="1">
      <c r="A32" s="24"/>
      <c r="B32" s="7" t="s">
        <v>32</v>
      </c>
      <c r="C32" s="31">
        <f t="shared" ref="C32:D32" si="11">SUM(C33:C36)</f>
        <v>86.751499999999993</v>
      </c>
      <c r="D32" s="31">
        <f t="shared" si="11"/>
        <v>78.100000000000009</v>
      </c>
      <c r="E32" s="20">
        <f>SUM(E33:E36)</f>
        <v>-1.4</v>
      </c>
      <c r="F32" s="17">
        <f>SUM(F33:F36)</f>
        <v>76.7</v>
      </c>
      <c r="G32" s="32"/>
    </row>
    <row r="33" spans="1:7" ht="18.95" customHeight="1">
      <c r="A33" s="24"/>
      <c r="B33" s="6" t="s">
        <v>33</v>
      </c>
      <c r="C33" s="14">
        <v>65.508499999999998</v>
      </c>
      <c r="D33" s="14">
        <f t="shared" ref="D33:D39" si="12">ROUND(C33*0.9,1)</f>
        <v>59</v>
      </c>
      <c r="E33" s="33"/>
      <c r="F33" s="34">
        <f t="shared" ref="F33:F39" si="13">D33+E33</f>
        <v>59</v>
      </c>
      <c r="G33" s="10"/>
    </row>
    <row r="34" spans="1:7" ht="18.95" customHeight="1">
      <c r="A34" s="24"/>
      <c r="B34" s="6" t="s">
        <v>34</v>
      </c>
      <c r="C34" s="14">
        <v>6.99</v>
      </c>
      <c r="D34" s="14">
        <f t="shared" si="12"/>
        <v>6.3</v>
      </c>
      <c r="E34" s="33">
        <v>-0.7</v>
      </c>
      <c r="F34" s="34">
        <f t="shared" si="13"/>
        <v>5.6</v>
      </c>
      <c r="G34" s="10"/>
    </row>
    <row r="35" spans="1:7" ht="18.95" customHeight="1">
      <c r="A35" s="24"/>
      <c r="B35" s="6" t="s">
        <v>35</v>
      </c>
      <c r="C35" s="14">
        <v>11.547000000000001</v>
      </c>
      <c r="D35" s="14">
        <f t="shared" si="12"/>
        <v>10.4</v>
      </c>
      <c r="E35" s="33">
        <v>-0.7</v>
      </c>
      <c r="F35" s="34">
        <f t="shared" si="13"/>
        <v>9.7000000000000011</v>
      </c>
      <c r="G35" s="1"/>
    </row>
    <row r="36" spans="1:7" ht="18.95" customHeight="1">
      <c r="A36" s="24"/>
      <c r="B36" s="6" t="s">
        <v>36</v>
      </c>
      <c r="C36" s="14">
        <v>2.706</v>
      </c>
      <c r="D36" s="14">
        <f t="shared" si="12"/>
        <v>2.4</v>
      </c>
      <c r="E36" s="33"/>
      <c r="F36" s="34">
        <f t="shared" si="13"/>
        <v>2.4</v>
      </c>
      <c r="G36" s="1"/>
    </row>
    <row r="37" spans="1:7" ht="18.95" customHeight="1">
      <c r="A37" s="24"/>
      <c r="B37" s="7" t="s">
        <v>37</v>
      </c>
      <c r="C37" s="14">
        <v>625.13570000000004</v>
      </c>
      <c r="D37" s="14">
        <f t="shared" si="12"/>
        <v>562.6</v>
      </c>
      <c r="E37" s="33"/>
      <c r="F37" s="34">
        <f t="shared" si="13"/>
        <v>562.6</v>
      </c>
      <c r="G37" s="10"/>
    </row>
    <row r="38" spans="1:7" ht="18.95" customHeight="1">
      <c r="A38" s="24"/>
      <c r="B38" s="7" t="s">
        <v>38</v>
      </c>
      <c r="C38" s="14">
        <v>548.64599999999996</v>
      </c>
      <c r="D38" s="14">
        <f t="shared" si="12"/>
        <v>493.8</v>
      </c>
      <c r="E38" s="33">
        <v>-7.2</v>
      </c>
      <c r="F38" s="34">
        <f t="shared" si="13"/>
        <v>486.6</v>
      </c>
      <c r="G38" s="10"/>
    </row>
    <row r="39" spans="1:7" ht="18.95" customHeight="1">
      <c r="A39" s="24"/>
      <c r="B39" s="7" t="s">
        <v>39</v>
      </c>
      <c r="C39" s="14">
        <v>69.397199999999998</v>
      </c>
      <c r="D39" s="14">
        <f t="shared" si="12"/>
        <v>62.5</v>
      </c>
      <c r="E39" s="33"/>
      <c r="F39" s="34">
        <f t="shared" si="13"/>
        <v>62.5</v>
      </c>
      <c r="G39" s="10"/>
    </row>
    <row r="40" spans="1:7" ht="18.95" customHeight="1">
      <c r="A40" s="24" t="s">
        <v>188</v>
      </c>
      <c r="B40" s="7" t="s">
        <v>40</v>
      </c>
      <c r="C40" s="31">
        <f t="shared" ref="C40:D40" si="14">SUM(C41,C48:C54)</f>
        <v>4387.8034000000007</v>
      </c>
      <c r="D40" s="31">
        <f t="shared" si="14"/>
        <v>3948.9</v>
      </c>
      <c r="E40" s="20">
        <f>SUM(E42:E54)</f>
        <v>-14.600000000000001</v>
      </c>
      <c r="F40" s="17">
        <f>SUM(F42:F54)</f>
        <v>3934.3</v>
      </c>
      <c r="G40" s="32"/>
    </row>
    <row r="41" spans="1:7" ht="32.1" customHeight="1">
      <c r="A41" s="24"/>
      <c r="B41" s="7" t="s">
        <v>41</v>
      </c>
      <c r="C41" s="31">
        <f t="shared" ref="C41:G41" si="15">SUM(C42:C47)</f>
        <v>83.706699999999998</v>
      </c>
      <c r="D41" s="31">
        <f t="shared" si="15"/>
        <v>75.2</v>
      </c>
      <c r="E41" s="33">
        <v>-2.8</v>
      </c>
      <c r="F41" s="31">
        <f t="shared" si="15"/>
        <v>72.399999999999991</v>
      </c>
      <c r="G41" s="31"/>
    </row>
    <row r="42" spans="1:7" ht="24.95" customHeight="1">
      <c r="A42" s="24" t="s">
        <v>189</v>
      </c>
      <c r="B42" s="6" t="s">
        <v>42</v>
      </c>
      <c r="C42" s="14">
        <v>0.45800000000000002</v>
      </c>
      <c r="D42" s="14">
        <f t="shared" ref="D42:D54" si="16">ROUND(C42*0.9,1)</f>
        <v>0.4</v>
      </c>
      <c r="E42" s="33"/>
      <c r="F42" s="34">
        <f t="shared" ref="F42:F54" si="17">D42+E42</f>
        <v>0.4</v>
      </c>
      <c r="G42" s="11"/>
    </row>
    <row r="43" spans="1:7" ht="18.95" customHeight="1">
      <c r="A43" s="24"/>
      <c r="B43" s="6" t="s">
        <v>43</v>
      </c>
      <c r="C43" s="14">
        <v>25.447499999999998</v>
      </c>
      <c r="D43" s="14">
        <f t="shared" si="16"/>
        <v>22.9</v>
      </c>
      <c r="E43" s="33"/>
      <c r="F43" s="34">
        <f t="shared" si="17"/>
        <v>22.9</v>
      </c>
      <c r="G43" s="1"/>
    </row>
    <row r="44" spans="1:7" ht="18.95" customHeight="1">
      <c r="A44" s="24"/>
      <c r="B44" s="6" t="s">
        <v>44</v>
      </c>
      <c r="C44" s="14">
        <v>11.387</v>
      </c>
      <c r="D44" s="14">
        <f t="shared" si="16"/>
        <v>10.199999999999999</v>
      </c>
      <c r="E44" s="33">
        <v>-1.5</v>
      </c>
      <c r="F44" s="34">
        <f t="shared" si="17"/>
        <v>8.6999999999999993</v>
      </c>
      <c r="G44" s="1"/>
    </row>
    <row r="45" spans="1:7" ht="18.95" customHeight="1">
      <c r="A45" s="24"/>
      <c r="B45" s="6" t="s">
        <v>45</v>
      </c>
      <c r="C45" s="14">
        <v>16.381</v>
      </c>
      <c r="D45" s="14">
        <f t="shared" si="16"/>
        <v>14.7</v>
      </c>
      <c r="E45" s="33"/>
      <c r="F45" s="34">
        <f t="shared" si="17"/>
        <v>14.7</v>
      </c>
      <c r="G45" s="1"/>
    </row>
    <row r="46" spans="1:7" ht="18.95" customHeight="1">
      <c r="A46" s="24"/>
      <c r="B46" s="6" t="s">
        <v>46</v>
      </c>
      <c r="C46" s="14">
        <v>23.604499999999998</v>
      </c>
      <c r="D46" s="14">
        <f t="shared" si="16"/>
        <v>21.2</v>
      </c>
      <c r="E46" s="33"/>
      <c r="F46" s="34">
        <f t="shared" si="17"/>
        <v>21.2</v>
      </c>
      <c r="G46" s="1"/>
    </row>
    <row r="47" spans="1:7" ht="18.95" customHeight="1">
      <c r="A47" s="24"/>
      <c r="B47" s="6" t="s">
        <v>47</v>
      </c>
      <c r="C47" s="14">
        <v>6.4287000000000001</v>
      </c>
      <c r="D47" s="14">
        <f t="shared" si="16"/>
        <v>5.8</v>
      </c>
      <c r="E47" s="33">
        <v>-1.3</v>
      </c>
      <c r="F47" s="34">
        <f t="shared" si="17"/>
        <v>4.5</v>
      </c>
      <c r="G47" s="1"/>
    </row>
    <row r="48" spans="1:7" ht="18.95" customHeight="1">
      <c r="A48" s="24"/>
      <c r="B48" s="7" t="s">
        <v>48</v>
      </c>
      <c r="C48" s="14">
        <v>989.96640000000002</v>
      </c>
      <c r="D48" s="14">
        <f t="shared" si="16"/>
        <v>891</v>
      </c>
      <c r="E48" s="33"/>
      <c r="F48" s="34">
        <f t="shared" si="17"/>
        <v>891</v>
      </c>
      <c r="G48" s="1"/>
    </row>
    <row r="49" spans="1:7" ht="18.95" customHeight="1">
      <c r="A49" s="24"/>
      <c r="B49" s="7" t="s">
        <v>49</v>
      </c>
      <c r="C49" s="14">
        <v>705.4704999999999</v>
      </c>
      <c r="D49" s="14">
        <f t="shared" si="16"/>
        <v>634.9</v>
      </c>
      <c r="E49" s="33"/>
      <c r="F49" s="34">
        <f t="shared" si="17"/>
        <v>634.9</v>
      </c>
      <c r="G49" s="1"/>
    </row>
    <row r="50" spans="1:7" ht="18.95" customHeight="1">
      <c r="A50" s="24"/>
      <c r="B50" s="7" t="s">
        <v>50</v>
      </c>
      <c r="C50" s="14">
        <v>255.52199999999999</v>
      </c>
      <c r="D50" s="14">
        <f t="shared" si="16"/>
        <v>230</v>
      </c>
      <c r="E50" s="33">
        <v>-1.5</v>
      </c>
      <c r="F50" s="34">
        <f t="shared" si="17"/>
        <v>228.5</v>
      </c>
      <c r="G50" s="1"/>
    </row>
    <row r="51" spans="1:7" ht="18.95" customHeight="1">
      <c r="A51" s="24"/>
      <c r="B51" s="7" t="s">
        <v>51</v>
      </c>
      <c r="C51" s="14">
        <v>358.36989999999997</v>
      </c>
      <c r="D51" s="14">
        <f t="shared" si="16"/>
        <v>322.5</v>
      </c>
      <c r="E51" s="33"/>
      <c r="F51" s="34">
        <f t="shared" si="17"/>
        <v>322.5</v>
      </c>
      <c r="G51" s="1"/>
    </row>
    <row r="52" spans="1:7" ht="18.95" customHeight="1">
      <c r="A52" s="24"/>
      <c r="B52" s="7" t="s">
        <v>52</v>
      </c>
      <c r="C52" s="14">
        <v>835.54480000000001</v>
      </c>
      <c r="D52" s="14">
        <f t="shared" si="16"/>
        <v>752</v>
      </c>
      <c r="E52" s="33">
        <v>-10.3</v>
      </c>
      <c r="F52" s="34">
        <f t="shared" si="17"/>
        <v>741.7</v>
      </c>
      <c r="G52" s="1"/>
    </row>
    <row r="53" spans="1:7" ht="18.95" customHeight="1">
      <c r="A53" s="24"/>
      <c r="B53" s="7" t="s">
        <v>53</v>
      </c>
      <c r="C53" s="14">
        <v>511.02519999999998</v>
      </c>
      <c r="D53" s="14">
        <f t="shared" si="16"/>
        <v>459.9</v>
      </c>
      <c r="E53" s="33"/>
      <c r="F53" s="34">
        <f t="shared" si="17"/>
        <v>459.9</v>
      </c>
      <c r="G53" s="1"/>
    </row>
    <row r="54" spans="1:7" ht="18.95" customHeight="1">
      <c r="A54" s="24"/>
      <c r="B54" s="7" t="s">
        <v>54</v>
      </c>
      <c r="C54" s="14">
        <v>648.19790000000012</v>
      </c>
      <c r="D54" s="14">
        <f t="shared" si="16"/>
        <v>583.4</v>
      </c>
      <c r="E54" s="33"/>
      <c r="F54" s="34">
        <f t="shared" si="17"/>
        <v>583.4</v>
      </c>
      <c r="G54" s="1"/>
    </row>
    <row r="55" spans="1:7" ht="18.95" customHeight="1">
      <c r="A55" s="24" t="s">
        <v>55</v>
      </c>
      <c r="B55" s="7" t="s">
        <v>56</v>
      </c>
      <c r="C55" s="31">
        <f t="shared" ref="C55:D55" si="18">SUM(C56,C60:C68)</f>
        <v>5598.8099000000002</v>
      </c>
      <c r="D55" s="31">
        <f t="shared" si="18"/>
        <v>5038.9000000000005</v>
      </c>
      <c r="E55" s="20">
        <f>SUM(E57:E68)</f>
        <v>-36.1</v>
      </c>
      <c r="F55" s="17">
        <f>SUM(F57:F68)</f>
        <v>5002.8</v>
      </c>
      <c r="G55" s="32"/>
    </row>
    <row r="56" spans="1:7" ht="33" customHeight="1">
      <c r="A56" s="24"/>
      <c r="B56" s="7" t="s">
        <v>57</v>
      </c>
      <c r="C56" s="31">
        <f t="shared" ref="C56:D56" si="19">SUM(C57:C59)</f>
        <v>117.54740000000001</v>
      </c>
      <c r="D56" s="31">
        <f t="shared" si="19"/>
        <v>105.8</v>
      </c>
      <c r="E56" s="20">
        <f>SUM(E57:E59)</f>
        <v>-7.1</v>
      </c>
      <c r="F56" s="17">
        <f>SUM(F57:F59)</f>
        <v>98.699999999999989</v>
      </c>
      <c r="G56" s="32"/>
    </row>
    <row r="57" spans="1:7" ht="18.95" customHeight="1">
      <c r="A57" s="24"/>
      <c r="B57" s="6" t="s">
        <v>58</v>
      </c>
      <c r="C57" s="14">
        <v>38.1828</v>
      </c>
      <c r="D57" s="14">
        <f t="shared" ref="D57:D68" si="20">ROUND(C57*0.9,1)</f>
        <v>34.4</v>
      </c>
      <c r="E57" s="33">
        <v>-3.4</v>
      </c>
      <c r="F57" s="34">
        <f t="shared" ref="F57:F68" si="21">D57+E57</f>
        <v>31</v>
      </c>
      <c r="G57" s="1"/>
    </row>
    <row r="58" spans="1:7" ht="18.95" customHeight="1">
      <c r="A58" s="24"/>
      <c r="B58" s="6" t="s">
        <v>59</v>
      </c>
      <c r="C58" s="14">
        <v>43.793000000000006</v>
      </c>
      <c r="D58" s="14">
        <f t="shared" si="20"/>
        <v>39.4</v>
      </c>
      <c r="E58" s="33">
        <v>-2.1</v>
      </c>
      <c r="F58" s="34">
        <f t="shared" si="21"/>
        <v>37.299999999999997</v>
      </c>
      <c r="G58" s="10"/>
    </row>
    <row r="59" spans="1:7" ht="18.95" customHeight="1">
      <c r="A59" s="24"/>
      <c r="B59" s="6" t="s">
        <v>60</v>
      </c>
      <c r="C59" s="14">
        <v>35.571600000000004</v>
      </c>
      <c r="D59" s="14">
        <f t="shared" si="20"/>
        <v>32</v>
      </c>
      <c r="E59" s="33">
        <v>-1.6</v>
      </c>
      <c r="F59" s="34">
        <f t="shared" si="21"/>
        <v>30.4</v>
      </c>
      <c r="G59" s="10"/>
    </row>
    <row r="60" spans="1:7" ht="18.95" customHeight="1">
      <c r="A60" s="24"/>
      <c r="B60" s="7" t="s">
        <v>61</v>
      </c>
      <c r="C60" s="14">
        <v>1169.2511999999999</v>
      </c>
      <c r="D60" s="14">
        <f t="shared" si="20"/>
        <v>1052.3</v>
      </c>
      <c r="E60" s="33"/>
      <c r="F60" s="34">
        <f t="shared" si="21"/>
        <v>1052.3</v>
      </c>
      <c r="G60" s="1"/>
    </row>
    <row r="61" spans="1:7" ht="18.95" customHeight="1">
      <c r="A61" s="24"/>
      <c r="B61" s="7" t="s">
        <v>62</v>
      </c>
      <c r="C61" s="14">
        <v>705.52799999999991</v>
      </c>
      <c r="D61" s="14">
        <f t="shared" si="20"/>
        <v>635</v>
      </c>
      <c r="E61" s="33"/>
      <c r="F61" s="34">
        <f t="shared" si="21"/>
        <v>635</v>
      </c>
      <c r="G61" s="1"/>
    </row>
    <row r="62" spans="1:7" ht="18.95" customHeight="1">
      <c r="A62" s="24"/>
      <c r="B62" s="7" t="s">
        <v>63</v>
      </c>
      <c r="C62" s="14">
        <v>666.12480000000005</v>
      </c>
      <c r="D62" s="14">
        <f t="shared" si="20"/>
        <v>599.5</v>
      </c>
      <c r="E62" s="33"/>
      <c r="F62" s="34">
        <f t="shared" si="21"/>
        <v>599.5</v>
      </c>
      <c r="G62" s="1"/>
    </row>
    <row r="63" spans="1:7" ht="18.95" customHeight="1">
      <c r="A63" s="24"/>
      <c r="B63" s="7" t="s">
        <v>64</v>
      </c>
      <c r="C63" s="14">
        <v>1177.8232</v>
      </c>
      <c r="D63" s="14">
        <f t="shared" si="20"/>
        <v>1060</v>
      </c>
      <c r="E63" s="33"/>
      <c r="F63" s="34">
        <f t="shared" si="21"/>
        <v>1060</v>
      </c>
      <c r="G63" s="10"/>
    </row>
    <row r="64" spans="1:7" ht="18.95" customHeight="1">
      <c r="A64" s="24"/>
      <c r="B64" s="7" t="s">
        <v>65</v>
      </c>
      <c r="C64" s="14">
        <v>526.95519999999999</v>
      </c>
      <c r="D64" s="14">
        <f t="shared" si="20"/>
        <v>474.3</v>
      </c>
      <c r="E64" s="33">
        <v>-29</v>
      </c>
      <c r="F64" s="34">
        <f t="shared" si="21"/>
        <v>445.3</v>
      </c>
      <c r="G64" s="1"/>
    </row>
    <row r="65" spans="1:7" ht="18.95" customHeight="1">
      <c r="A65" s="24"/>
      <c r="B65" s="7" t="s">
        <v>66</v>
      </c>
      <c r="C65" s="14">
        <v>175.74660000000003</v>
      </c>
      <c r="D65" s="14">
        <f t="shared" si="20"/>
        <v>158.19999999999999</v>
      </c>
      <c r="E65" s="33"/>
      <c r="F65" s="34">
        <f t="shared" si="21"/>
        <v>158.19999999999999</v>
      </c>
      <c r="G65" s="1"/>
    </row>
    <row r="66" spans="1:7" ht="18.95" customHeight="1">
      <c r="A66" s="24"/>
      <c r="B66" s="7" t="s">
        <v>67</v>
      </c>
      <c r="C66" s="14">
        <v>366.94330000000002</v>
      </c>
      <c r="D66" s="14">
        <f t="shared" si="20"/>
        <v>330.2</v>
      </c>
      <c r="E66" s="33"/>
      <c r="F66" s="34">
        <f t="shared" si="21"/>
        <v>330.2</v>
      </c>
      <c r="G66" s="1"/>
    </row>
    <row r="67" spans="1:7" ht="18.95" customHeight="1">
      <c r="A67" s="24"/>
      <c r="B67" s="7" t="s">
        <v>68</v>
      </c>
      <c r="C67" s="14">
        <v>170.03920000000002</v>
      </c>
      <c r="D67" s="14">
        <f t="shared" si="20"/>
        <v>153</v>
      </c>
      <c r="E67" s="33"/>
      <c r="F67" s="34">
        <f t="shared" si="21"/>
        <v>153</v>
      </c>
      <c r="G67" s="1"/>
    </row>
    <row r="68" spans="1:7" ht="18.95" customHeight="1">
      <c r="A68" s="24"/>
      <c r="B68" s="7" t="s">
        <v>69</v>
      </c>
      <c r="C68" s="14">
        <v>522.851</v>
      </c>
      <c r="D68" s="14">
        <f t="shared" si="20"/>
        <v>470.6</v>
      </c>
      <c r="E68" s="33"/>
      <c r="F68" s="34">
        <f t="shared" si="21"/>
        <v>470.6</v>
      </c>
      <c r="G68" s="1"/>
    </row>
    <row r="69" spans="1:7" ht="18.95" customHeight="1">
      <c r="A69" s="24" t="s">
        <v>70</v>
      </c>
      <c r="B69" s="7" t="s">
        <v>71</v>
      </c>
      <c r="C69" s="31">
        <f t="shared" ref="C69:D69" si="22">SUM(C70,C77:C82)</f>
        <v>3356.9970000000003</v>
      </c>
      <c r="D69" s="31">
        <f t="shared" si="22"/>
        <v>3021.3</v>
      </c>
      <c r="E69" s="20">
        <f>SUM(E71:E82)</f>
        <v>-39.9</v>
      </c>
      <c r="F69" s="17">
        <f>SUM(F71:F82)</f>
        <v>2981.4</v>
      </c>
      <c r="G69" s="32"/>
    </row>
    <row r="70" spans="1:7" ht="32.1" customHeight="1">
      <c r="A70" s="24"/>
      <c r="B70" s="7" t="s">
        <v>72</v>
      </c>
      <c r="C70" s="31">
        <f t="shared" ref="C70:D70" si="23">SUM(C71:C76)</f>
        <v>243.48950000000002</v>
      </c>
      <c r="D70" s="31">
        <f t="shared" si="23"/>
        <v>219.20000000000002</v>
      </c>
      <c r="E70" s="20">
        <f>SUM(E71:E76)</f>
        <v>-5</v>
      </c>
      <c r="F70" s="17">
        <f>SUM(F71:F76)</f>
        <v>214.20000000000002</v>
      </c>
      <c r="G70" s="32"/>
    </row>
    <row r="71" spans="1:7" ht="18.95" customHeight="1">
      <c r="A71" s="24"/>
      <c r="B71" s="6" t="s">
        <v>73</v>
      </c>
      <c r="C71" s="14">
        <v>26.581499999999998</v>
      </c>
      <c r="D71" s="14">
        <f t="shared" ref="D71:D82" si="24">ROUND(C71*0.9,1)</f>
        <v>23.9</v>
      </c>
      <c r="E71" s="33">
        <v>-1.9</v>
      </c>
      <c r="F71" s="34">
        <f t="shared" ref="F71:F82" si="25">D71+E71</f>
        <v>22</v>
      </c>
      <c r="G71" s="1"/>
    </row>
    <row r="72" spans="1:7" ht="18.95" customHeight="1">
      <c r="A72" s="24"/>
      <c r="B72" s="6" t="s">
        <v>74</v>
      </c>
      <c r="C72" s="14">
        <v>39.641099999999994</v>
      </c>
      <c r="D72" s="14">
        <f t="shared" si="24"/>
        <v>35.700000000000003</v>
      </c>
      <c r="E72" s="33">
        <v>-3.1</v>
      </c>
      <c r="F72" s="34">
        <f t="shared" si="25"/>
        <v>32.6</v>
      </c>
      <c r="G72" s="1"/>
    </row>
    <row r="73" spans="1:7" ht="18.95" customHeight="1">
      <c r="A73" s="24"/>
      <c r="B73" s="6" t="s">
        <v>75</v>
      </c>
      <c r="C73" s="14">
        <v>79.171400000000006</v>
      </c>
      <c r="D73" s="14">
        <f t="shared" si="24"/>
        <v>71.3</v>
      </c>
      <c r="E73" s="33"/>
      <c r="F73" s="34">
        <f t="shared" si="25"/>
        <v>71.3</v>
      </c>
      <c r="G73" s="1"/>
    </row>
    <row r="74" spans="1:7" ht="18.95" customHeight="1">
      <c r="A74" s="24"/>
      <c r="B74" s="6" t="s">
        <v>76</v>
      </c>
      <c r="C74" s="14">
        <v>64.67</v>
      </c>
      <c r="D74" s="14">
        <f t="shared" si="24"/>
        <v>58.2</v>
      </c>
      <c r="E74" s="33"/>
      <c r="F74" s="34">
        <f t="shared" si="25"/>
        <v>58.2</v>
      </c>
      <c r="G74" s="1"/>
    </row>
    <row r="75" spans="1:7" ht="18.95" customHeight="1">
      <c r="A75" s="24"/>
      <c r="B75" s="6" t="s">
        <v>77</v>
      </c>
      <c r="C75" s="14">
        <v>24.839500000000001</v>
      </c>
      <c r="D75" s="14">
        <f t="shared" si="24"/>
        <v>22.4</v>
      </c>
      <c r="E75" s="33"/>
      <c r="F75" s="34">
        <f t="shared" si="25"/>
        <v>22.4</v>
      </c>
      <c r="G75" s="1"/>
    </row>
    <row r="76" spans="1:7" ht="18.95" customHeight="1">
      <c r="A76" s="24"/>
      <c r="B76" s="6" t="s">
        <v>78</v>
      </c>
      <c r="C76" s="14">
        <v>8.5860000000000003</v>
      </c>
      <c r="D76" s="14">
        <f t="shared" si="24"/>
        <v>7.7</v>
      </c>
      <c r="E76" s="33"/>
      <c r="F76" s="34">
        <f t="shared" si="25"/>
        <v>7.7</v>
      </c>
      <c r="G76" s="11"/>
    </row>
    <row r="77" spans="1:7" ht="18.95" customHeight="1">
      <c r="A77" s="24"/>
      <c r="B77" s="7" t="s">
        <v>79</v>
      </c>
      <c r="C77" s="14">
        <v>532.65520000000004</v>
      </c>
      <c r="D77" s="14">
        <f t="shared" si="24"/>
        <v>479.4</v>
      </c>
      <c r="E77" s="33">
        <v>-3.3</v>
      </c>
      <c r="F77" s="34">
        <f t="shared" si="25"/>
        <v>476.09999999999997</v>
      </c>
      <c r="G77" s="11"/>
    </row>
    <row r="78" spans="1:7" ht="18.95" customHeight="1">
      <c r="A78" s="24"/>
      <c r="B78" s="7" t="s">
        <v>80</v>
      </c>
      <c r="C78" s="14">
        <v>624.67510000000004</v>
      </c>
      <c r="D78" s="14">
        <f t="shared" si="24"/>
        <v>562.20000000000005</v>
      </c>
      <c r="E78" s="33"/>
      <c r="F78" s="34">
        <f t="shared" si="25"/>
        <v>562.20000000000005</v>
      </c>
      <c r="G78" s="11"/>
    </row>
    <row r="79" spans="1:7" ht="18.95" customHeight="1">
      <c r="A79" s="24"/>
      <c r="B79" s="7" t="s">
        <v>81</v>
      </c>
      <c r="C79" s="14">
        <v>354.86779999999999</v>
      </c>
      <c r="D79" s="14">
        <f t="shared" si="24"/>
        <v>319.39999999999998</v>
      </c>
      <c r="E79" s="33">
        <v>-19.399999999999999</v>
      </c>
      <c r="F79" s="34">
        <f t="shared" si="25"/>
        <v>300</v>
      </c>
      <c r="G79" s="12"/>
    </row>
    <row r="80" spans="1:7" ht="18.95" customHeight="1">
      <c r="A80" s="24"/>
      <c r="B80" s="7" t="s">
        <v>82</v>
      </c>
      <c r="C80" s="14">
        <v>904.23839999999996</v>
      </c>
      <c r="D80" s="14">
        <f t="shared" si="24"/>
        <v>813.8</v>
      </c>
      <c r="E80" s="33"/>
      <c r="F80" s="34">
        <f t="shared" si="25"/>
        <v>813.8</v>
      </c>
      <c r="G80" s="11"/>
    </row>
    <row r="81" spans="1:7" ht="18.95" customHeight="1">
      <c r="A81" s="24"/>
      <c r="B81" s="7" t="s">
        <v>83</v>
      </c>
      <c r="C81" s="14">
        <v>444.48419999999999</v>
      </c>
      <c r="D81" s="14">
        <f t="shared" si="24"/>
        <v>400</v>
      </c>
      <c r="E81" s="33">
        <v>-11.4</v>
      </c>
      <c r="F81" s="34">
        <f t="shared" si="25"/>
        <v>388.6</v>
      </c>
      <c r="G81" s="12"/>
    </row>
    <row r="82" spans="1:7" ht="18.95" customHeight="1">
      <c r="A82" s="24"/>
      <c r="B82" s="7" t="s">
        <v>84</v>
      </c>
      <c r="C82" s="14">
        <v>252.58680000000001</v>
      </c>
      <c r="D82" s="14">
        <f t="shared" si="24"/>
        <v>227.3</v>
      </c>
      <c r="E82" s="33">
        <v>-0.8</v>
      </c>
      <c r="F82" s="34">
        <f t="shared" si="25"/>
        <v>226.5</v>
      </c>
      <c r="G82" s="11"/>
    </row>
    <row r="83" spans="1:7" ht="18.95" customHeight="1">
      <c r="A83" s="24" t="s">
        <v>190</v>
      </c>
      <c r="B83" s="7" t="s">
        <v>86</v>
      </c>
      <c r="C83" s="31">
        <f t="shared" ref="C83:D83" si="26">SUM(C84,C89:C95)</f>
        <v>3500.7541999999999</v>
      </c>
      <c r="D83" s="31">
        <f t="shared" si="26"/>
        <v>3150.4999999999995</v>
      </c>
      <c r="E83" s="20">
        <f>SUM(E85:E95)</f>
        <v>-111.7</v>
      </c>
      <c r="F83" s="17">
        <f>SUM(F85:F95)</f>
        <v>3038.7999999999997</v>
      </c>
      <c r="G83" s="35"/>
    </row>
    <row r="84" spans="1:7" ht="35.1" customHeight="1">
      <c r="A84" s="24"/>
      <c r="B84" s="7" t="s">
        <v>87</v>
      </c>
      <c r="C84" s="31">
        <f t="shared" ref="C84:D84" si="27">SUM(C85:C88)</f>
        <v>622.80750000000012</v>
      </c>
      <c r="D84" s="31">
        <f t="shared" si="27"/>
        <v>560.5</v>
      </c>
      <c r="E84" s="20">
        <f>SUM(E85:E88)</f>
        <v>-21.4</v>
      </c>
      <c r="F84" s="17">
        <f>SUM(F85:F88)</f>
        <v>539.1</v>
      </c>
      <c r="G84" s="35"/>
    </row>
    <row r="85" spans="1:7" ht="18.95" customHeight="1">
      <c r="A85" s="24" t="s">
        <v>85</v>
      </c>
      <c r="B85" s="6" t="s">
        <v>88</v>
      </c>
      <c r="C85" s="14">
        <v>39.432400000000001</v>
      </c>
      <c r="D85" s="14">
        <f t="shared" ref="D85:D95" si="28">ROUND(C85*0.9,1)</f>
        <v>35.5</v>
      </c>
      <c r="E85" s="33">
        <v>-15.2</v>
      </c>
      <c r="F85" s="34">
        <f t="shared" ref="F85:F95" si="29">D85+E85</f>
        <v>20.3</v>
      </c>
      <c r="G85" s="11"/>
    </row>
    <row r="86" spans="1:7" ht="18.95" customHeight="1">
      <c r="A86" s="24"/>
      <c r="B86" s="6" t="s">
        <v>89</v>
      </c>
      <c r="C86" s="14">
        <v>0.37869999999999998</v>
      </c>
      <c r="D86" s="14">
        <f t="shared" si="28"/>
        <v>0.3</v>
      </c>
      <c r="E86" s="33"/>
      <c r="F86" s="34">
        <f t="shared" si="29"/>
        <v>0.3</v>
      </c>
      <c r="G86" s="11"/>
    </row>
    <row r="87" spans="1:7" ht="18.95" customHeight="1">
      <c r="A87" s="24"/>
      <c r="B87" s="6" t="s">
        <v>90</v>
      </c>
      <c r="C87" s="14">
        <v>38.016999999999996</v>
      </c>
      <c r="D87" s="14">
        <f t="shared" si="28"/>
        <v>34.200000000000003</v>
      </c>
      <c r="E87" s="33">
        <v>-6.2</v>
      </c>
      <c r="F87" s="34">
        <f t="shared" si="29"/>
        <v>28.000000000000004</v>
      </c>
      <c r="G87" s="11"/>
    </row>
    <row r="88" spans="1:7" ht="18.95" customHeight="1">
      <c r="A88" s="24"/>
      <c r="B88" s="6" t="s">
        <v>91</v>
      </c>
      <c r="C88" s="14">
        <v>544.97940000000006</v>
      </c>
      <c r="D88" s="14">
        <f t="shared" si="28"/>
        <v>490.5</v>
      </c>
      <c r="E88" s="33"/>
      <c r="F88" s="34">
        <f t="shared" si="29"/>
        <v>490.5</v>
      </c>
      <c r="G88" s="11"/>
    </row>
    <row r="89" spans="1:7" ht="18.95" customHeight="1">
      <c r="A89" s="24"/>
      <c r="B89" s="7" t="s">
        <v>92</v>
      </c>
      <c r="C89" s="14">
        <v>331.23719999999997</v>
      </c>
      <c r="D89" s="14">
        <f t="shared" si="28"/>
        <v>298.10000000000002</v>
      </c>
      <c r="E89" s="33">
        <v>-8</v>
      </c>
      <c r="F89" s="34">
        <f t="shared" si="29"/>
        <v>290.10000000000002</v>
      </c>
      <c r="G89" s="11"/>
    </row>
    <row r="90" spans="1:7" ht="18.95" customHeight="1">
      <c r="A90" s="24"/>
      <c r="B90" s="7" t="s">
        <v>93</v>
      </c>
      <c r="C90" s="14">
        <v>634.04250000000002</v>
      </c>
      <c r="D90" s="14">
        <f t="shared" si="28"/>
        <v>570.6</v>
      </c>
      <c r="E90" s="33"/>
      <c r="F90" s="34">
        <f t="shared" si="29"/>
        <v>570.6</v>
      </c>
      <c r="G90" s="11"/>
    </row>
    <row r="91" spans="1:7" ht="18.95" customHeight="1">
      <c r="A91" s="24"/>
      <c r="B91" s="7" t="s">
        <v>94</v>
      </c>
      <c r="C91" s="14">
        <v>458.45119999999997</v>
      </c>
      <c r="D91" s="14">
        <f t="shared" si="28"/>
        <v>412.6</v>
      </c>
      <c r="E91" s="33">
        <v>-61.5</v>
      </c>
      <c r="F91" s="34">
        <f t="shared" si="29"/>
        <v>351.1</v>
      </c>
      <c r="G91" s="11"/>
    </row>
    <row r="92" spans="1:7" ht="18.95" customHeight="1">
      <c r="A92" s="24"/>
      <c r="B92" s="7" t="s">
        <v>95</v>
      </c>
      <c r="C92" s="14">
        <v>295.26</v>
      </c>
      <c r="D92" s="14">
        <f t="shared" si="28"/>
        <v>265.7</v>
      </c>
      <c r="E92" s="33"/>
      <c r="F92" s="34">
        <f t="shared" si="29"/>
        <v>265.7</v>
      </c>
      <c r="G92" s="11"/>
    </row>
    <row r="93" spans="1:7" ht="18.95" customHeight="1">
      <c r="A93" s="24"/>
      <c r="B93" s="7" t="s">
        <v>96</v>
      </c>
      <c r="C93" s="14">
        <v>594.03960000000006</v>
      </c>
      <c r="D93" s="14">
        <f t="shared" si="28"/>
        <v>534.6</v>
      </c>
      <c r="E93" s="33">
        <v>-19.8</v>
      </c>
      <c r="F93" s="34">
        <f t="shared" si="29"/>
        <v>514.80000000000007</v>
      </c>
      <c r="G93" s="11"/>
    </row>
    <row r="94" spans="1:7" ht="18.95" customHeight="1">
      <c r="A94" s="24"/>
      <c r="B94" s="7" t="s">
        <v>97</v>
      </c>
      <c r="C94" s="14">
        <v>488.54819999999995</v>
      </c>
      <c r="D94" s="14">
        <f t="shared" si="28"/>
        <v>439.7</v>
      </c>
      <c r="E94" s="33">
        <v>-1</v>
      </c>
      <c r="F94" s="34">
        <f t="shared" si="29"/>
        <v>438.7</v>
      </c>
      <c r="G94" s="11"/>
    </row>
    <row r="95" spans="1:7" ht="18.95" customHeight="1">
      <c r="A95" s="24"/>
      <c r="B95" s="7" t="s">
        <v>98</v>
      </c>
      <c r="C95" s="14">
        <v>76.368000000000009</v>
      </c>
      <c r="D95" s="14">
        <f t="shared" si="28"/>
        <v>68.7</v>
      </c>
      <c r="E95" s="33"/>
      <c r="F95" s="34">
        <f t="shared" si="29"/>
        <v>68.7</v>
      </c>
      <c r="G95" s="11"/>
    </row>
    <row r="96" spans="1:7" ht="18.95" customHeight="1">
      <c r="A96" s="24" t="s">
        <v>99</v>
      </c>
      <c r="B96" s="7" t="s">
        <v>100</v>
      </c>
      <c r="C96" s="31">
        <f t="shared" ref="C96:D96" si="30">SUM(C97,C100:C101)</f>
        <v>1171.7393</v>
      </c>
      <c r="D96" s="31">
        <f t="shared" si="30"/>
        <v>1054.5</v>
      </c>
      <c r="E96" s="20">
        <f>SUM(E98:E101)</f>
        <v>0</v>
      </c>
      <c r="F96" s="17">
        <f>SUM(F98:F101)</f>
        <v>1054.5</v>
      </c>
      <c r="G96" s="35"/>
    </row>
    <row r="97" spans="1:7" ht="30" customHeight="1">
      <c r="A97" s="24"/>
      <c r="B97" s="7" t="s">
        <v>101</v>
      </c>
      <c r="C97" s="31">
        <f t="shared" ref="C97:D97" si="31">SUM(C98:C99)</f>
        <v>290.06609999999995</v>
      </c>
      <c r="D97" s="31">
        <f t="shared" si="31"/>
        <v>261</v>
      </c>
      <c r="E97" s="20">
        <f>SUM(E98:E99)</f>
        <v>0</v>
      </c>
      <c r="F97" s="17">
        <f>SUM(F98:F99)</f>
        <v>261</v>
      </c>
      <c r="G97" s="35"/>
    </row>
    <row r="98" spans="1:7" ht="18.95" customHeight="1">
      <c r="A98" s="24"/>
      <c r="B98" s="6" t="s">
        <v>102</v>
      </c>
      <c r="C98" s="14">
        <v>271.78979999999996</v>
      </c>
      <c r="D98" s="14">
        <f t="shared" ref="D98:D101" si="32">ROUND(C98*0.9,1)</f>
        <v>244.6</v>
      </c>
      <c r="E98" s="33"/>
      <c r="F98" s="34">
        <f t="shared" ref="F98:F101" si="33">D98+E98</f>
        <v>244.6</v>
      </c>
      <c r="G98" s="11"/>
    </row>
    <row r="99" spans="1:7" ht="18.95" customHeight="1">
      <c r="A99" s="24"/>
      <c r="B99" s="6" t="s">
        <v>103</v>
      </c>
      <c r="C99" s="14">
        <v>18.276299999999999</v>
      </c>
      <c r="D99" s="14">
        <f t="shared" si="32"/>
        <v>16.399999999999999</v>
      </c>
      <c r="E99" s="33"/>
      <c r="F99" s="34">
        <f t="shared" si="33"/>
        <v>16.399999999999999</v>
      </c>
      <c r="G99" s="11"/>
    </row>
    <row r="100" spans="1:7" ht="18.95" customHeight="1">
      <c r="A100" s="24"/>
      <c r="B100" s="7" t="s">
        <v>104</v>
      </c>
      <c r="C100" s="14">
        <v>568.54279999999994</v>
      </c>
      <c r="D100" s="14">
        <f t="shared" si="32"/>
        <v>511.7</v>
      </c>
      <c r="E100" s="33"/>
      <c r="F100" s="34">
        <f t="shared" si="33"/>
        <v>511.7</v>
      </c>
      <c r="G100" s="11"/>
    </row>
    <row r="101" spans="1:7" ht="18.95" customHeight="1">
      <c r="A101" s="24"/>
      <c r="B101" s="7" t="s">
        <v>105</v>
      </c>
      <c r="C101" s="14">
        <v>313.13040000000001</v>
      </c>
      <c r="D101" s="14">
        <f t="shared" si="32"/>
        <v>281.8</v>
      </c>
      <c r="E101" s="33"/>
      <c r="F101" s="34">
        <f t="shared" si="33"/>
        <v>281.8</v>
      </c>
      <c r="G101" s="11"/>
    </row>
    <row r="102" spans="1:7" ht="18.95" customHeight="1">
      <c r="A102" s="24" t="s">
        <v>106</v>
      </c>
      <c r="B102" s="7" t="s">
        <v>107</v>
      </c>
      <c r="C102" s="31">
        <f t="shared" ref="C102:D102" si="34">SUM(C103,C107:C110)</f>
        <v>3333.2003999999997</v>
      </c>
      <c r="D102" s="31">
        <f t="shared" si="34"/>
        <v>2999.9</v>
      </c>
      <c r="E102" s="20">
        <f>SUM(E104:E110)</f>
        <v>-4.3</v>
      </c>
      <c r="F102" s="17">
        <f>SUM(F104:F110)</f>
        <v>2995.6</v>
      </c>
      <c r="G102" s="35"/>
    </row>
    <row r="103" spans="1:7" ht="32.1" customHeight="1">
      <c r="A103" s="24"/>
      <c r="B103" s="7" t="s">
        <v>108</v>
      </c>
      <c r="C103" s="31">
        <f t="shared" ref="C103:D103" si="35">SUM(C104:C106)</f>
        <v>813.40759999999989</v>
      </c>
      <c r="D103" s="31">
        <f t="shared" si="35"/>
        <v>732.09999999999991</v>
      </c>
      <c r="E103" s="20">
        <f>SUM(E104:E106)</f>
        <v>-4.3</v>
      </c>
      <c r="F103" s="17">
        <f>SUM(F104:F106)</f>
        <v>727.8</v>
      </c>
      <c r="G103" s="35"/>
    </row>
    <row r="104" spans="1:7" ht="18.95" customHeight="1">
      <c r="A104" s="24"/>
      <c r="B104" s="6" t="s">
        <v>109</v>
      </c>
      <c r="C104" s="14">
        <v>226.33019999999999</v>
      </c>
      <c r="D104" s="14">
        <f t="shared" ref="D104:D110" si="36">ROUND(C104*0.9,1)</f>
        <v>203.7</v>
      </c>
      <c r="E104" s="33">
        <v>-0.5</v>
      </c>
      <c r="F104" s="34">
        <f t="shared" ref="F104:F110" si="37">D104+E104</f>
        <v>203.2</v>
      </c>
      <c r="G104" s="11"/>
    </row>
    <row r="105" spans="1:7" ht="18.95" customHeight="1">
      <c r="A105" s="24"/>
      <c r="B105" s="6" t="s">
        <v>110</v>
      </c>
      <c r="C105" s="14">
        <v>534.00479999999993</v>
      </c>
      <c r="D105" s="14">
        <f t="shared" si="36"/>
        <v>480.6</v>
      </c>
      <c r="E105" s="33"/>
      <c r="F105" s="34">
        <f t="shared" si="37"/>
        <v>480.6</v>
      </c>
      <c r="G105" s="11"/>
    </row>
    <row r="106" spans="1:7" ht="18.95" customHeight="1">
      <c r="A106" s="24"/>
      <c r="B106" s="6" t="s">
        <v>111</v>
      </c>
      <c r="C106" s="14">
        <v>53.072599999999994</v>
      </c>
      <c r="D106" s="14">
        <f t="shared" si="36"/>
        <v>47.8</v>
      </c>
      <c r="E106" s="33">
        <v>-3.8</v>
      </c>
      <c r="F106" s="34">
        <f t="shared" si="37"/>
        <v>44</v>
      </c>
      <c r="G106" s="11"/>
    </row>
    <row r="107" spans="1:7" ht="18.95" customHeight="1">
      <c r="A107" s="24"/>
      <c r="B107" s="7" t="s">
        <v>112</v>
      </c>
      <c r="C107" s="14">
        <v>474.35640000000001</v>
      </c>
      <c r="D107" s="14">
        <f t="shared" si="36"/>
        <v>426.9</v>
      </c>
      <c r="E107" s="33"/>
      <c r="F107" s="34">
        <f t="shared" si="37"/>
        <v>426.9</v>
      </c>
      <c r="G107" s="11"/>
    </row>
    <row r="108" spans="1:7" ht="18.95" customHeight="1">
      <c r="A108" s="24"/>
      <c r="B108" s="7" t="s">
        <v>113</v>
      </c>
      <c r="C108" s="14">
        <v>637.53129999999999</v>
      </c>
      <c r="D108" s="14">
        <f t="shared" si="36"/>
        <v>573.79999999999995</v>
      </c>
      <c r="E108" s="33"/>
      <c r="F108" s="34">
        <f t="shared" si="37"/>
        <v>573.79999999999995</v>
      </c>
      <c r="G108" s="11"/>
    </row>
    <row r="109" spans="1:7" ht="18.95" customHeight="1">
      <c r="A109" s="24"/>
      <c r="B109" s="7" t="s">
        <v>114</v>
      </c>
      <c r="C109" s="14">
        <v>872.5304000000001</v>
      </c>
      <c r="D109" s="14">
        <f t="shared" si="36"/>
        <v>785.3</v>
      </c>
      <c r="E109" s="33"/>
      <c r="F109" s="34">
        <f t="shared" si="37"/>
        <v>785.3</v>
      </c>
      <c r="G109" s="11"/>
    </row>
    <row r="110" spans="1:7" ht="18.95" customHeight="1">
      <c r="A110" s="24"/>
      <c r="B110" s="7" t="s">
        <v>115</v>
      </c>
      <c r="C110" s="14">
        <v>535.37470000000008</v>
      </c>
      <c r="D110" s="14">
        <f t="shared" si="36"/>
        <v>481.8</v>
      </c>
      <c r="E110" s="33"/>
      <c r="F110" s="34">
        <f t="shared" si="37"/>
        <v>481.8</v>
      </c>
      <c r="G110" s="11"/>
    </row>
    <row r="111" spans="1:7" ht="18.95" customHeight="1">
      <c r="A111" s="24" t="s">
        <v>116</v>
      </c>
      <c r="B111" s="7" t="s">
        <v>117</v>
      </c>
      <c r="C111" s="31">
        <f t="shared" ref="C111:D111" si="38">SUM(C112,C118:C126)</f>
        <v>4259.2677000000003</v>
      </c>
      <c r="D111" s="31">
        <f t="shared" si="38"/>
        <v>3833.3</v>
      </c>
      <c r="E111" s="20">
        <f>SUM(E113:E126)</f>
        <v>-64.900000000000006</v>
      </c>
      <c r="F111" s="17">
        <f>SUM(F113:F126)</f>
        <v>3768.3999999999996</v>
      </c>
      <c r="G111" s="35"/>
    </row>
    <row r="112" spans="1:7" ht="27.95" customHeight="1">
      <c r="A112" s="24"/>
      <c r="B112" s="7" t="s">
        <v>118</v>
      </c>
      <c r="C112" s="31">
        <f t="shared" ref="C112:D112" si="39">SUM(C113:C117)</f>
        <v>711.49839999999995</v>
      </c>
      <c r="D112" s="31">
        <f t="shared" si="39"/>
        <v>640.40000000000009</v>
      </c>
      <c r="E112" s="20">
        <f>SUM(E113:E117)</f>
        <v>-4.4000000000000004</v>
      </c>
      <c r="F112" s="17">
        <f>SUM(F113:F117)</f>
        <v>636.00000000000011</v>
      </c>
      <c r="G112" s="35"/>
    </row>
    <row r="113" spans="1:7" ht="21.75" customHeight="1">
      <c r="A113" s="24"/>
      <c r="B113" s="6" t="s">
        <v>119</v>
      </c>
      <c r="C113" s="14">
        <v>422.78320000000002</v>
      </c>
      <c r="D113" s="14">
        <f t="shared" ref="D113:D126" si="40">ROUND(C113*0.9,1)</f>
        <v>380.5</v>
      </c>
      <c r="E113" s="33"/>
      <c r="F113" s="34">
        <f t="shared" ref="F113:F126" si="41">D113+E113</f>
        <v>380.5</v>
      </c>
      <c r="G113" s="11"/>
    </row>
    <row r="114" spans="1:7" ht="21.75" customHeight="1">
      <c r="A114" s="24"/>
      <c r="B114" s="6" t="s">
        <v>120</v>
      </c>
      <c r="C114" s="14">
        <v>224.1474</v>
      </c>
      <c r="D114" s="14">
        <f t="shared" si="40"/>
        <v>201.7</v>
      </c>
      <c r="E114" s="33">
        <v>-3.7</v>
      </c>
      <c r="F114" s="34">
        <f t="shared" si="41"/>
        <v>198</v>
      </c>
      <c r="G114" s="11"/>
    </row>
    <row r="115" spans="1:7" ht="21.75" customHeight="1">
      <c r="A115" s="24"/>
      <c r="B115" s="6" t="s">
        <v>121</v>
      </c>
      <c r="C115" s="14">
        <v>12.621599999999999</v>
      </c>
      <c r="D115" s="14">
        <f t="shared" si="40"/>
        <v>11.4</v>
      </c>
      <c r="E115" s="33">
        <v>-0.7</v>
      </c>
      <c r="F115" s="34">
        <f t="shared" si="41"/>
        <v>10.700000000000001</v>
      </c>
      <c r="G115" s="11"/>
    </row>
    <row r="116" spans="1:7" ht="21.75" customHeight="1">
      <c r="A116" s="24"/>
      <c r="B116" s="6" t="s">
        <v>122</v>
      </c>
      <c r="C116" s="14">
        <v>5.7749999999999995</v>
      </c>
      <c r="D116" s="14">
        <f t="shared" si="40"/>
        <v>5.2</v>
      </c>
      <c r="E116" s="33"/>
      <c r="F116" s="34">
        <f t="shared" si="41"/>
        <v>5.2</v>
      </c>
      <c r="G116" s="11"/>
    </row>
    <row r="117" spans="1:7" ht="21.75" customHeight="1">
      <c r="A117" s="24"/>
      <c r="B117" s="6" t="s">
        <v>123</v>
      </c>
      <c r="C117" s="14">
        <v>46.171200000000006</v>
      </c>
      <c r="D117" s="14">
        <f t="shared" si="40"/>
        <v>41.6</v>
      </c>
      <c r="E117" s="33"/>
      <c r="F117" s="34">
        <f t="shared" si="41"/>
        <v>41.6</v>
      </c>
      <c r="G117" s="11"/>
    </row>
    <row r="118" spans="1:7" ht="21.75" customHeight="1">
      <c r="A118" s="24"/>
      <c r="B118" s="7" t="s">
        <v>124</v>
      </c>
      <c r="C118" s="14">
        <v>711.58720000000005</v>
      </c>
      <c r="D118" s="14">
        <f t="shared" si="40"/>
        <v>640.4</v>
      </c>
      <c r="E118" s="33">
        <v>-27.8</v>
      </c>
      <c r="F118" s="34">
        <f t="shared" si="41"/>
        <v>612.6</v>
      </c>
      <c r="G118" s="11"/>
    </row>
    <row r="119" spans="1:7" ht="21.75" customHeight="1">
      <c r="A119" s="24"/>
      <c r="B119" s="7" t="s">
        <v>125</v>
      </c>
      <c r="C119" s="14">
        <v>377.13479999999998</v>
      </c>
      <c r="D119" s="14">
        <f t="shared" si="40"/>
        <v>339.4</v>
      </c>
      <c r="E119" s="33"/>
      <c r="F119" s="34">
        <f t="shared" si="41"/>
        <v>339.4</v>
      </c>
      <c r="G119" s="11"/>
    </row>
    <row r="120" spans="1:7" ht="21.75" customHeight="1">
      <c r="A120" s="24"/>
      <c r="B120" s="7" t="s">
        <v>126</v>
      </c>
      <c r="C120" s="14">
        <v>128.58859999999999</v>
      </c>
      <c r="D120" s="14">
        <f t="shared" si="40"/>
        <v>115.7</v>
      </c>
      <c r="E120" s="33"/>
      <c r="F120" s="34">
        <f t="shared" si="41"/>
        <v>115.7</v>
      </c>
      <c r="G120" s="11"/>
    </row>
    <row r="121" spans="1:7" ht="21.75" customHeight="1">
      <c r="A121" s="24"/>
      <c r="B121" s="7" t="s">
        <v>127</v>
      </c>
      <c r="C121" s="14">
        <v>515.09569999999997</v>
      </c>
      <c r="D121" s="14">
        <f t="shared" si="40"/>
        <v>463.6</v>
      </c>
      <c r="E121" s="33"/>
      <c r="F121" s="34">
        <f t="shared" si="41"/>
        <v>463.6</v>
      </c>
      <c r="G121" s="11"/>
    </row>
    <row r="122" spans="1:7" ht="21.75" customHeight="1">
      <c r="A122" s="24"/>
      <c r="B122" s="7" t="s">
        <v>128</v>
      </c>
      <c r="C122" s="14">
        <v>200.77760000000006</v>
      </c>
      <c r="D122" s="14">
        <f t="shared" si="40"/>
        <v>180.7</v>
      </c>
      <c r="E122" s="33"/>
      <c r="F122" s="34">
        <f t="shared" si="41"/>
        <v>180.7</v>
      </c>
      <c r="G122" s="11"/>
    </row>
    <row r="123" spans="1:7" ht="21.75" customHeight="1">
      <c r="A123" s="24"/>
      <c r="B123" s="7" t="s">
        <v>129</v>
      </c>
      <c r="C123" s="14">
        <v>646.87600000000009</v>
      </c>
      <c r="D123" s="14">
        <f t="shared" si="40"/>
        <v>582.20000000000005</v>
      </c>
      <c r="E123" s="33"/>
      <c r="F123" s="34">
        <f t="shared" si="41"/>
        <v>582.20000000000005</v>
      </c>
      <c r="G123" s="11"/>
    </row>
    <row r="124" spans="1:7" ht="21.75" customHeight="1">
      <c r="A124" s="24"/>
      <c r="B124" s="7" t="s">
        <v>130</v>
      </c>
      <c r="C124" s="14">
        <v>199.14580000000001</v>
      </c>
      <c r="D124" s="14">
        <f t="shared" si="40"/>
        <v>179.2</v>
      </c>
      <c r="E124" s="33">
        <v>-32.700000000000003</v>
      </c>
      <c r="F124" s="34">
        <f t="shared" si="41"/>
        <v>146.5</v>
      </c>
      <c r="G124" s="11"/>
    </row>
    <row r="125" spans="1:7" ht="21.75" customHeight="1">
      <c r="A125" s="24"/>
      <c r="B125" s="7" t="s">
        <v>131</v>
      </c>
      <c r="C125" s="14">
        <v>309.46930000000003</v>
      </c>
      <c r="D125" s="14">
        <f t="shared" si="40"/>
        <v>278.5</v>
      </c>
      <c r="E125" s="33"/>
      <c r="F125" s="34">
        <f t="shared" si="41"/>
        <v>278.5</v>
      </c>
      <c r="G125" s="11"/>
    </row>
    <row r="126" spans="1:7" ht="21.75" customHeight="1">
      <c r="A126" s="24"/>
      <c r="B126" s="7" t="s">
        <v>132</v>
      </c>
      <c r="C126" s="14">
        <v>459.09430000000003</v>
      </c>
      <c r="D126" s="14">
        <f t="shared" si="40"/>
        <v>413.2</v>
      </c>
      <c r="E126" s="33"/>
      <c r="F126" s="34">
        <f t="shared" si="41"/>
        <v>413.2</v>
      </c>
      <c r="G126" s="11"/>
    </row>
    <row r="127" spans="1:7" ht="18.2" customHeight="1">
      <c r="A127" s="24" t="s">
        <v>133</v>
      </c>
      <c r="B127" s="7" t="s">
        <v>134</v>
      </c>
      <c r="C127" s="31">
        <f t="shared" ref="C127:D127" si="42">SUM(C128,C131:C139)</f>
        <v>3017.1647000000007</v>
      </c>
      <c r="D127" s="31">
        <f t="shared" si="42"/>
        <v>2715.3</v>
      </c>
      <c r="E127" s="20">
        <f>SUM(E129:E139)</f>
        <v>0</v>
      </c>
      <c r="F127" s="17">
        <f>SUM(F129:F139)</f>
        <v>2715.3</v>
      </c>
      <c r="G127" s="35"/>
    </row>
    <row r="128" spans="1:7" ht="33.950000000000003" customHeight="1">
      <c r="A128" s="24"/>
      <c r="B128" s="7" t="s">
        <v>135</v>
      </c>
      <c r="C128" s="31">
        <f t="shared" ref="C128:D128" si="43">SUM(C129:C130)</f>
        <v>209.47499999999999</v>
      </c>
      <c r="D128" s="31">
        <f t="shared" si="43"/>
        <v>188.5</v>
      </c>
      <c r="E128" s="20">
        <f>SUM(E129:E130)</f>
        <v>0</v>
      </c>
      <c r="F128" s="17">
        <f>SUM(F129:F130)</f>
        <v>188.5</v>
      </c>
      <c r="G128" s="35"/>
    </row>
    <row r="129" spans="1:7" ht="18.2" customHeight="1">
      <c r="A129" s="24"/>
      <c r="B129" s="6" t="s">
        <v>136</v>
      </c>
      <c r="C129" s="14">
        <v>63.037499999999994</v>
      </c>
      <c r="D129" s="14">
        <f t="shared" ref="D129:D139" si="44">ROUND(C129*0.9,1)</f>
        <v>56.7</v>
      </c>
      <c r="E129" s="33"/>
      <c r="F129" s="34">
        <f t="shared" ref="F129:F139" si="45">D129+E129</f>
        <v>56.7</v>
      </c>
      <c r="G129" s="11"/>
    </row>
    <row r="130" spans="1:7" ht="18.2" customHeight="1">
      <c r="A130" s="24"/>
      <c r="B130" s="6" t="s">
        <v>137</v>
      </c>
      <c r="C130" s="14">
        <v>146.4375</v>
      </c>
      <c r="D130" s="14">
        <f t="shared" si="44"/>
        <v>131.80000000000001</v>
      </c>
      <c r="E130" s="33"/>
      <c r="F130" s="34">
        <f t="shared" si="45"/>
        <v>131.80000000000001</v>
      </c>
      <c r="G130" s="11"/>
    </row>
    <row r="131" spans="1:7" ht="18.2" customHeight="1">
      <c r="A131" s="24"/>
      <c r="B131" s="7" t="s">
        <v>138</v>
      </c>
      <c r="C131" s="14">
        <v>598.13389999999993</v>
      </c>
      <c r="D131" s="14">
        <f t="shared" si="44"/>
        <v>538.29999999999995</v>
      </c>
      <c r="E131" s="33"/>
      <c r="F131" s="34">
        <f t="shared" si="45"/>
        <v>538.29999999999995</v>
      </c>
      <c r="G131" s="11"/>
    </row>
    <row r="132" spans="1:7" ht="18.2" customHeight="1">
      <c r="A132" s="24"/>
      <c r="B132" s="7" t="s">
        <v>139</v>
      </c>
      <c r="C132" s="14">
        <v>485.18260000000004</v>
      </c>
      <c r="D132" s="14">
        <f t="shared" si="44"/>
        <v>436.7</v>
      </c>
      <c r="E132" s="33"/>
      <c r="F132" s="34">
        <f t="shared" si="45"/>
        <v>436.7</v>
      </c>
      <c r="G132" s="11"/>
    </row>
    <row r="133" spans="1:7" ht="18.2" customHeight="1">
      <c r="A133" s="24"/>
      <c r="B133" s="7" t="s">
        <v>140</v>
      </c>
      <c r="C133" s="14">
        <v>402.09599999999995</v>
      </c>
      <c r="D133" s="14">
        <f t="shared" si="44"/>
        <v>361.9</v>
      </c>
      <c r="E133" s="33"/>
      <c r="F133" s="34">
        <f t="shared" si="45"/>
        <v>361.9</v>
      </c>
      <c r="G133" s="11"/>
    </row>
    <row r="134" spans="1:7" ht="18.2" customHeight="1">
      <c r="A134" s="24"/>
      <c r="B134" s="7" t="s">
        <v>141</v>
      </c>
      <c r="C134" s="14">
        <v>238.2192</v>
      </c>
      <c r="D134" s="14">
        <f t="shared" si="44"/>
        <v>214.4</v>
      </c>
      <c r="E134" s="33"/>
      <c r="F134" s="34">
        <f t="shared" si="45"/>
        <v>214.4</v>
      </c>
      <c r="G134" s="11"/>
    </row>
    <row r="135" spans="1:7" ht="18.2" customHeight="1">
      <c r="A135" s="24"/>
      <c r="B135" s="7" t="s">
        <v>142</v>
      </c>
      <c r="C135" s="14">
        <v>200.80799999999999</v>
      </c>
      <c r="D135" s="14">
        <f t="shared" si="44"/>
        <v>180.7</v>
      </c>
      <c r="E135" s="33"/>
      <c r="F135" s="34">
        <f t="shared" si="45"/>
        <v>180.7</v>
      </c>
      <c r="G135" s="11"/>
    </row>
    <row r="136" spans="1:7" ht="18.2" customHeight="1">
      <c r="A136" s="24"/>
      <c r="B136" s="7" t="s">
        <v>143</v>
      </c>
      <c r="C136" s="14">
        <v>272.03959999999995</v>
      </c>
      <c r="D136" s="14">
        <f t="shared" si="44"/>
        <v>244.8</v>
      </c>
      <c r="E136" s="33"/>
      <c r="F136" s="34">
        <f t="shared" si="45"/>
        <v>244.8</v>
      </c>
      <c r="G136" s="11"/>
    </row>
    <row r="137" spans="1:7" ht="18.2" customHeight="1">
      <c r="A137" s="24"/>
      <c r="B137" s="7" t="s">
        <v>144</v>
      </c>
      <c r="C137" s="14">
        <v>153.99760000000001</v>
      </c>
      <c r="D137" s="14">
        <f t="shared" si="44"/>
        <v>138.6</v>
      </c>
      <c r="E137" s="33"/>
      <c r="F137" s="34">
        <f t="shared" si="45"/>
        <v>138.6</v>
      </c>
      <c r="G137" s="11"/>
    </row>
    <row r="138" spans="1:7" ht="18.2" customHeight="1">
      <c r="A138" s="24"/>
      <c r="B138" s="7" t="s">
        <v>145</v>
      </c>
      <c r="C138" s="14">
        <v>325.38200000000001</v>
      </c>
      <c r="D138" s="14">
        <f t="shared" si="44"/>
        <v>292.8</v>
      </c>
      <c r="E138" s="33"/>
      <c r="F138" s="34">
        <f t="shared" si="45"/>
        <v>292.8</v>
      </c>
      <c r="G138" s="11"/>
    </row>
    <row r="139" spans="1:7" ht="18.2" customHeight="1">
      <c r="A139" s="24"/>
      <c r="B139" s="7" t="s">
        <v>146</v>
      </c>
      <c r="C139" s="14">
        <v>131.83079999999998</v>
      </c>
      <c r="D139" s="14">
        <f t="shared" si="44"/>
        <v>118.6</v>
      </c>
      <c r="E139" s="33"/>
      <c r="F139" s="34">
        <f t="shared" si="45"/>
        <v>118.6</v>
      </c>
      <c r="G139" s="11"/>
    </row>
    <row r="140" spans="1:7" ht="18.2" customHeight="1">
      <c r="A140" s="24" t="s">
        <v>147</v>
      </c>
      <c r="B140" s="7" t="s">
        <v>148</v>
      </c>
      <c r="C140" s="31">
        <f t="shared" ref="C140:D140" si="46">SUM(C141,C143:C146)</f>
        <v>2360.3751000000002</v>
      </c>
      <c r="D140" s="31">
        <f t="shared" si="46"/>
        <v>2124.3000000000002</v>
      </c>
      <c r="E140" s="20">
        <f>SUM(E142:E146)</f>
        <v>-68.3</v>
      </c>
      <c r="F140" s="17">
        <f>SUM(F142:F146)</f>
        <v>2056</v>
      </c>
      <c r="G140" s="35"/>
    </row>
    <row r="141" spans="1:7" ht="27.95" customHeight="1">
      <c r="A141" s="24"/>
      <c r="B141" s="7" t="s">
        <v>149</v>
      </c>
      <c r="C141" s="31">
        <f t="shared" ref="C141:D141" si="47">SUM(C142:C142)</f>
        <v>90.825999999999993</v>
      </c>
      <c r="D141" s="31">
        <f t="shared" si="47"/>
        <v>81.7</v>
      </c>
      <c r="E141" s="20">
        <f>SUM(E142)</f>
        <v>0</v>
      </c>
      <c r="F141" s="17">
        <f>SUM(F142)</f>
        <v>81.7</v>
      </c>
      <c r="G141" s="35"/>
    </row>
    <row r="142" spans="1:7" ht="18.2" customHeight="1">
      <c r="A142" s="24"/>
      <c r="B142" s="6" t="s">
        <v>150</v>
      </c>
      <c r="C142" s="14">
        <v>90.825999999999993</v>
      </c>
      <c r="D142" s="14">
        <f t="shared" ref="D142:D146" si="48">ROUND(C142*0.9,1)</f>
        <v>81.7</v>
      </c>
      <c r="E142" s="33"/>
      <c r="F142" s="34">
        <f t="shared" ref="F142:F146" si="49">D142+E142</f>
        <v>81.7</v>
      </c>
      <c r="G142" s="11"/>
    </row>
    <row r="143" spans="1:7" ht="18.2" customHeight="1">
      <c r="A143" s="24"/>
      <c r="B143" s="7" t="s">
        <v>151</v>
      </c>
      <c r="C143" s="14">
        <v>754.08270000000005</v>
      </c>
      <c r="D143" s="14">
        <f t="shared" si="48"/>
        <v>678.7</v>
      </c>
      <c r="E143" s="33">
        <v>-39.299999999999997</v>
      </c>
      <c r="F143" s="34">
        <f t="shared" si="49"/>
        <v>639.40000000000009</v>
      </c>
      <c r="G143" s="11"/>
    </row>
    <row r="144" spans="1:7" ht="18.2" customHeight="1">
      <c r="A144" s="24"/>
      <c r="B144" s="7" t="s">
        <v>152</v>
      </c>
      <c r="C144" s="14">
        <v>743.90400000000011</v>
      </c>
      <c r="D144" s="14">
        <f t="shared" si="48"/>
        <v>669.5</v>
      </c>
      <c r="E144" s="33"/>
      <c r="F144" s="34">
        <f t="shared" si="49"/>
        <v>669.5</v>
      </c>
      <c r="G144" s="11"/>
    </row>
    <row r="145" spans="1:7" ht="18.2" customHeight="1">
      <c r="A145" s="24"/>
      <c r="B145" s="7" t="s">
        <v>153</v>
      </c>
      <c r="C145" s="14">
        <v>80.106399999999994</v>
      </c>
      <c r="D145" s="14">
        <f t="shared" si="48"/>
        <v>72.099999999999994</v>
      </c>
      <c r="E145" s="33"/>
      <c r="F145" s="34">
        <f t="shared" si="49"/>
        <v>72.099999999999994</v>
      </c>
      <c r="G145" s="11"/>
    </row>
    <row r="146" spans="1:7" ht="18.2" customHeight="1">
      <c r="A146" s="24"/>
      <c r="B146" s="7" t="s">
        <v>154</v>
      </c>
      <c r="C146" s="14">
        <v>691.45600000000002</v>
      </c>
      <c r="D146" s="14">
        <f t="shared" si="48"/>
        <v>622.29999999999995</v>
      </c>
      <c r="E146" s="33">
        <v>-29</v>
      </c>
      <c r="F146" s="34">
        <f t="shared" si="49"/>
        <v>593.29999999999995</v>
      </c>
      <c r="G146" s="11"/>
    </row>
    <row r="147" spans="1:7" ht="18.2" customHeight="1">
      <c r="A147" s="24" t="s">
        <v>155</v>
      </c>
      <c r="B147" s="7" t="s">
        <v>156</v>
      </c>
      <c r="C147" s="31">
        <f t="shared" ref="C147:D147" si="50">SUM(C148,C150:C161)</f>
        <v>3405.0641000000005</v>
      </c>
      <c r="D147" s="31">
        <f t="shared" si="50"/>
        <v>3064.6999999999994</v>
      </c>
      <c r="E147" s="20">
        <f>SUM(E149:E161)</f>
        <v>-6.4</v>
      </c>
      <c r="F147" s="17">
        <f>SUM(F149:F161)</f>
        <v>3058.2999999999993</v>
      </c>
      <c r="G147" s="35"/>
    </row>
    <row r="148" spans="1:7" ht="27.95" customHeight="1">
      <c r="A148" s="24"/>
      <c r="B148" s="7" t="s">
        <v>157</v>
      </c>
      <c r="C148" s="31">
        <f t="shared" ref="C148:D148" si="51">SUM(C149:C149)</f>
        <v>32.650200000000005</v>
      </c>
      <c r="D148" s="31">
        <f t="shared" si="51"/>
        <v>29.4</v>
      </c>
      <c r="E148" s="20">
        <f>E149</f>
        <v>0</v>
      </c>
      <c r="F148" s="17">
        <f>F149</f>
        <v>29.4</v>
      </c>
      <c r="G148" s="35"/>
    </row>
    <row r="149" spans="1:7" ht="18.2" customHeight="1">
      <c r="A149" s="24"/>
      <c r="B149" s="6" t="s">
        <v>158</v>
      </c>
      <c r="C149" s="14">
        <v>32.650200000000005</v>
      </c>
      <c r="D149" s="14">
        <f t="shared" ref="D149:D161" si="52">ROUND(C149*0.9,1)</f>
        <v>29.4</v>
      </c>
      <c r="E149" s="33"/>
      <c r="F149" s="34">
        <f t="shared" ref="F149:F161" si="53">D149+E149</f>
        <v>29.4</v>
      </c>
      <c r="G149" s="11"/>
    </row>
    <row r="150" spans="1:7" ht="18.2" customHeight="1">
      <c r="A150" s="24"/>
      <c r="B150" s="7" t="s">
        <v>159</v>
      </c>
      <c r="C150" s="14">
        <v>213.392</v>
      </c>
      <c r="D150" s="14">
        <f t="shared" si="52"/>
        <v>192.1</v>
      </c>
      <c r="E150" s="33"/>
      <c r="F150" s="34">
        <f t="shared" si="53"/>
        <v>192.1</v>
      </c>
      <c r="G150" s="11"/>
    </row>
    <row r="151" spans="1:7" ht="18.2" customHeight="1">
      <c r="A151" s="24"/>
      <c r="B151" s="7" t="s">
        <v>160</v>
      </c>
      <c r="C151" s="14">
        <v>423.70020000000005</v>
      </c>
      <c r="D151" s="14">
        <f t="shared" si="52"/>
        <v>381.3</v>
      </c>
      <c r="E151" s="33"/>
      <c r="F151" s="34">
        <f t="shared" si="53"/>
        <v>381.3</v>
      </c>
      <c r="G151" s="11"/>
    </row>
    <row r="152" spans="1:7" ht="18.2" customHeight="1">
      <c r="A152" s="24"/>
      <c r="B152" s="7" t="s">
        <v>161</v>
      </c>
      <c r="C152" s="14">
        <v>290.08909999999997</v>
      </c>
      <c r="D152" s="14">
        <f t="shared" si="52"/>
        <v>261.10000000000002</v>
      </c>
      <c r="E152" s="33"/>
      <c r="F152" s="34">
        <f t="shared" si="53"/>
        <v>261.10000000000002</v>
      </c>
      <c r="G152" s="11"/>
    </row>
    <row r="153" spans="1:7" ht="18.2" customHeight="1">
      <c r="A153" s="24"/>
      <c r="B153" s="7" t="s">
        <v>162</v>
      </c>
      <c r="C153" s="14">
        <v>798.75760000000002</v>
      </c>
      <c r="D153" s="14">
        <f t="shared" si="52"/>
        <v>718.9</v>
      </c>
      <c r="E153" s="33"/>
      <c r="F153" s="34">
        <f t="shared" si="53"/>
        <v>718.9</v>
      </c>
      <c r="G153" s="11"/>
    </row>
    <row r="154" spans="1:7" ht="18.2" customHeight="1">
      <c r="A154" s="24"/>
      <c r="B154" s="7" t="s">
        <v>163</v>
      </c>
      <c r="C154" s="14">
        <v>229.7466</v>
      </c>
      <c r="D154" s="14">
        <f t="shared" si="52"/>
        <v>206.8</v>
      </c>
      <c r="E154" s="33"/>
      <c r="F154" s="34">
        <f t="shared" si="53"/>
        <v>206.8</v>
      </c>
      <c r="G154" s="11"/>
    </row>
    <row r="155" spans="1:7" ht="18.2" customHeight="1">
      <c r="A155" s="24"/>
      <c r="B155" s="7" t="s">
        <v>164</v>
      </c>
      <c r="C155" s="14">
        <v>227.02680000000001</v>
      </c>
      <c r="D155" s="14">
        <f t="shared" si="52"/>
        <v>204.3</v>
      </c>
      <c r="E155" s="33">
        <v>-6.4</v>
      </c>
      <c r="F155" s="34">
        <f t="shared" si="53"/>
        <v>197.9</v>
      </c>
      <c r="G155" s="11"/>
    </row>
    <row r="156" spans="1:7" ht="18.2" customHeight="1">
      <c r="A156" s="24"/>
      <c r="B156" s="7" t="s">
        <v>165</v>
      </c>
      <c r="C156" s="14">
        <v>184.61040000000003</v>
      </c>
      <c r="D156" s="14">
        <f t="shared" si="52"/>
        <v>166.1</v>
      </c>
      <c r="E156" s="33"/>
      <c r="F156" s="34">
        <f t="shared" si="53"/>
        <v>166.1</v>
      </c>
      <c r="G156" s="11"/>
    </row>
    <row r="157" spans="1:7" ht="18.2" customHeight="1">
      <c r="A157" s="24"/>
      <c r="B157" s="7" t="s">
        <v>166</v>
      </c>
      <c r="C157" s="14">
        <v>229.11359999999999</v>
      </c>
      <c r="D157" s="14">
        <f t="shared" si="52"/>
        <v>206.2</v>
      </c>
      <c r="E157" s="33"/>
      <c r="F157" s="34">
        <f t="shared" si="53"/>
        <v>206.2</v>
      </c>
      <c r="G157" s="11"/>
    </row>
    <row r="158" spans="1:7" ht="18.2" customHeight="1">
      <c r="A158" s="24"/>
      <c r="B158" s="7" t="s">
        <v>167</v>
      </c>
      <c r="C158" s="14">
        <v>252.28000000000003</v>
      </c>
      <c r="D158" s="14">
        <f t="shared" si="52"/>
        <v>227.1</v>
      </c>
      <c r="E158" s="33"/>
      <c r="F158" s="34">
        <f t="shared" si="53"/>
        <v>227.1</v>
      </c>
      <c r="G158" s="11"/>
    </row>
    <row r="159" spans="1:7" ht="18.2" customHeight="1">
      <c r="A159" s="24"/>
      <c r="B159" s="7" t="s">
        <v>168</v>
      </c>
      <c r="C159" s="14">
        <v>226.31680000000006</v>
      </c>
      <c r="D159" s="14">
        <f t="shared" si="52"/>
        <v>203.7</v>
      </c>
      <c r="E159" s="33"/>
      <c r="F159" s="34">
        <f t="shared" si="53"/>
        <v>203.7</v>
      </c>
      <c r="G159" s="11"/>
    </row>
    <row r="160" spans="1:7" ht="18.2" customHeight="1">
      <c r="A160" s="24"/>
      <c r="B160" s="7" t="s">
        <v>169</v>
      </c>
      <c r="C160" s="14">
        <v>9.9730000000000008</v>
      </c>
      <c r="D160" s="14">
        <f t="shared" si="52"/>
        <v>9</v>
      </c>
      <c r="E160" s="33"/>
      <c r="F160" s="34">
        <f t="shared" si="53"/>
        <v>9</v>
      </c>
      <c r="G160" s="11"/>
    </row>
    <row r="161" spans="1:7" ht="18.2" customHeight="1">
      <c r="A161" s="24"/>
      <c r="B161" s="7" t="s">
        <v>170</v>
      </c>
      <c r="C161" s="14">
        <v>287.40780000000001</v>
      </c>
      <c r="D161" s="14">
        <f t="shared" si="52"/>
        <v>258.7</v>
      </c>
      <c r="E161" s="33"/>
      <c r="F161" s="34">
        <f t="shared" si="53"/>
        <v>258.7</v>
      </c>
      <c r="G161" s="11"/>
    </row>
    <row r="162" spans="1:7" ht="18.95" customHeight="1">
      <c r="A162" s="25" t="s">
        <v>171</v>
      </c>
      <c r="B162" s="6" t="s">
        <v>172</v>
      </c>
      <c r="C162" s="31">
        <f t="shared" ref="C162:D162" si="54">SUM(C163:C170)</f>
        <v>1294.9359999999999</v>
      </c>
      <c r="D162" s="31">
        <f t="shared" si="54"/>
        <v>1165.4000000000001</v>
      </c>
      <c r="E162" s="20">
        <f>SUM(E163:E170)</f>
        <v>-13.600000000000001</v>
      </c>
      <c r="F162" s="17">
        <f>SUM(F163:F170)</f>
        <v>1151.8</v>
      </c>
      <c r="G162" s="35"/>
    </row>
    <row r="163" spans="1:7" ht="18.95" customHeight="1">
      <c r="A163" s="25"/>
      <c r="B163" s="6" t="s">
        <v>173</v>
      </c>
      <c r="C163" s="14">
        <v>52.653199999999998</v>
      </c>
      <c r="D163" s="14">
        <f t="shared" ref="D163:D170" si="55">ROUND(C163*0.9,1)</f>
        <v>47.4</v>
      </c>
      <c r="E163" s="33">
        <v>-0.2</v>
      </c>
      <c r="F163" s="34">
        <f t="shared" ref="F163:F170" si="56">D163+E163</f>
        <v>47.199999999999996</v>
      </c>
      <c r="G163" s="11"/>
    </row>
    <row r="164" spans="1:7" ht="18.95" customHeight="1">
      <c r="A164" s="25"/>
      <c r="B164" s="6" t="s">
        <v>174</v>
      </c>
      <c r="C164" s="14">
        <v>99.957999999999998</v>
      </c>
      <c r="D164" s="14">
        <f t="shared" si="55"/>
        <v>90</v>
      </c>
      <c r="E164" s="33">
        <v>-2</v>
      </c>
      <c r="F164" s="34">
        <f t="shared" si="56"/>
        <v>88</v>
      </c>
      <c r="G164" s="11"/>
    </row>
    <row r="165" spans="1:7" ht="18.95" customHeight="1">
      <c r="A165" s="25"/>
      <c r="B165" s="6" t="s">
        <v>175</v>
      </c>
      <c r="C165" s="14">
        <v>234.15359999999998</v>
      </c>
      <c r="D165" s="14">
        <f t="shared" si="55"/>
        <v>210.7</v>
      </c>
      <c r="E165" s="33"/>
      <c r="F165" s="34">
        <f t="shared" si="56"/>
        <v>210.7</v>
      </c>
      <c r="G165" s="11"/>
    </row>
    <row r="166" spans="1:7" ht="18.95" customHeight="1">
      <c r="A166" s="25"/>
      <c r="B166" s="6" t="s">
        <v>176</v>
      </c>
      <c r="C166" s="14">
        <v>110.02959999999999</v>
      </c>
      <c r="D166" s="14">
        <f t="shared" si="55"/>
        <v>99</v>
      </c>
      <c r="E166" s="33"/>
      <c r="F166" s="34">
        <f t="shared" si="56"/>
        <v>99</v>
      </c>
      <c r="G166" s="11"/>
    </row>
    <row r="167" spans="1:7" ht="18.95" customHeight="1">
      <c r="A167" s="25"/>
      <c r="B167" s="6" t="s">
        <v>177</v>
      </c>
      <c r="C167" s="14">
        <v>137.5866</v>
      </c>
      <c r="D167" s="14">
        <f t="shared" si="55"/>
        <v>123.8</v>
      </c>
      <c r="E167" s="33"/>
      <c r="F167" s="34">
        <f t="shared" si="56"/>
        <v>123.8</v>
      </c>
      <c r="G167" s="11"/>
    </row>
    <row r="168" spans="1:7" ht="18.95" customHeight="1">
      <c r="A168" s="25"/>
      <c r="B168" s="6" t="s">
        <v>178</v>
      </c>
      <c r="C168" s="14">
        <v>61.7883</v>
      </c>
      <c r="D168" s="14">
        <f t="shared" si="55"/>
        <v>55.6</v>
      </c>
      <c r="E168" s="33"/>
      <c r="F168" s="34">
        <f t="shared" si="56"/>
        <v>55.6</v>
      </c>
      <c r="G168" s="11"/>
    </row>
    <row r="169" spans="1:7" ht="18.95" customHeight="1">
      <c r="A169" s="25"/>
      <c r="B169" s="6" t="s">
        <v>179</v>
      </c>
      <c r="C169" s="14">
        <v>281.95229999999998</v>
      </c>
      <c r="D169" s="14">
        <f t="shared" si="55"/>
        <v>253.8</v>
      </c>
      <c r="E169" s="33">
        <v>-11.4</v>
      </c>
      <c r="F169" s="34">
        <f t="shared" si="56"/>
        <v>242.4</v>
      </c>
      <c r="G169" s="11"/>
    </row>
    <row r="170" spans="1:7" ht="18.95" customHeight="1">
      <c r="A170" s="25"/>
      <c r="B170" s="6" t="s">
        <v>180</v>
      </c>
      <c r="C170" s="14">
        <v>316.81440000000003</v>
      </c>
      <c r="D170" s="14">
        <f t="shared" si="55"/>
        <v>285.10000000000002</v>
      </c>
      <c r="E170" s="33"/>
      <c r="F170" s="34">
        <f t="shared" si="56"/>
        <v>285.10000000000002</v>
      </c>
      <c r="G170" s="11"/>
    </row>
  </sheetData>
  <autoFilter ref="A4:G170"/>
  <mergeCells count="20">
    <mergeCell ref="A127:A139"/>
    <mergeCell ref="A140:A146"/>
    <mergeCell ref="A147:A161"/>
    <mergeCell ref="A162:A170"/>
    <mergeCell ref="A111:A126"/>
    <mergeCell ref="A96:A101"/>
    <mergeCell ref="A102:A110"/>
    <mergeCell ref="A69:A82"/>
    <mergeCell ref="A83:A84"/>
    <mergeCell ref="A85:A95"/>
    <mergeCell ref="A19:A30"/>
    <mergeCell ref="A31:A39"/>
    <mergeCell ref="A55:A68"/>
    <mergeCell ref="A40:A41"/>
    <mergeCell ref="A42:A54"/>
    <mergeCell ref="A2:G2"/>
    <mergeCell ref="A4:B4"/>
    <mergeCell ref="A5:B5"/>
    <mergeCell ref="A6:B6"/>
    <mergeCell ref="A7:A18"/>
  </mergeCells>
  <phoneticPr fontId="8" type="noConversion"/>
  <printOptions horizontalCentered="1"/>
  <pageMargins left="0.55118110236220474" right="0.23622047244094491" top="0.59055118110236227" bottom="0.55118110236220474" header="0.35433070866141736" footer="0.51181102362204722"/>
  <pageSetup paperSize="9" scale="82" firstPageNumber="4" fitToHeight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缴费补贴2019预拨</vt:lpstr>
      <vt:lpstr>缴费补贴2019预拨!Print_Titles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 10.104.98.222</cp:lastModifiedBy>
  <cp:lastPrinted>2018-11-21T07:54:32Z</cp:lastPrinted>
  <dcterms:created xsi:type="dcterms:W3CDTF">2016-08-23T10:28:00Z</dcterms:created>
  <dcterms:modified xsi:type="dcterms:W3CDTF">2018-12-20T02:03:05Z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