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875" windowHeight="9135"/>
  </bookViews>
  <sheets>
    <sheet name="省基础养老金2019年预拨" sheetId="2" r:id="rId1"/>
  </sheets>
  <definedNames>
    <definedName name="_xlnm._FilterDatabase" localSheetId="0" hidden="1">省基础养老金2019年预拨!$A$6:$AD$171</definedName>
    <definedName name="_xlnm.Print_Titles" localSheetId="0">省基础养老金2019年预拨!$4:$5</definedName>
  </definedNames>
  <calcPr calcId="145621"/>
</workbook>
</file>

<file path=xl/calcChain.xml><?xml version="1.0" encoding="utf-8"?>
<calcChain xmlns="http://schemas.openxmlformats.org/spreadsheetml/2006/main">
  <c r="F163" i="2" l="1"/>
  <c r="F149" i="2"/>
  <c r="F148" i="2" s="1"/>
  <c r="F142" i="2"/>
  <c r="F141" i="2" s="1"/>
  <c r="F129" i="2"/>
  <c r="F128" i="2" s="1"/>
  <c r="F113" i="2"/>
  <c r="F112" i="2" s="1"/>
  <c r="F104" i="2"/>
  <c r="F103" i="2" s="1"/>
  <c r="F98" i="2"/>
  <c r="F97" i="2" s="1"/>
  <c r="F85" i="2"/>
  <c r="F84" i="2" s="1"/>
  <c r="F71" i="2"/>
  <c r="F70" i="2" s="1"/>
  <c r="F57" i="2"/>
  <c r="F56" i="2" s="1"/>
  <c r="F42" i="2"/>
  <c r="F41" i="2" s="1"/>
  <c r="F33" i="2"/>
  <c r="F32" i="2" s="1"/>
  <c r="F21" i="2"/>
  <c r="F20" i="2" s="1"/>
  <c r="F9" i="2"/>
  <c r="F8" i="2" s="1"/>
  <c r="F7" i="2" l="1"/>
  <c r="E171" i="2" l="1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5" i="2"/>
  <c r="G165" i="2" s="1"/>
  <c r="E164" i="2"/>
  <c r="G164" i="2" s="1"/>
  <c r="D163" i="2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E152" i="2"/>
  <c r="G152" i="2" s="1"/>
  <c r="E151" i="2"/>
  <c r="G151" i="2" s="1"/>
  <c r="E150" i="2"/>
  <c r="D149" i="2"/>
  <c r="D148" i="2" s="1"/>
  <c r="E147" i="2"/>
  <c r="G147" i="2" s="1"/>
  <c r="E146" i="2"/>
  <c r="G146" i="2" s="1"/>
  <c r="E145" i="2"/>
  <c r="G145" i="2" s="1"/>
  <c r="E144" i="2"/>
  <c r="G144" i="2" s="1"/>
  <c r="E143" i="2"/>
  <c r="D142" i="2"/>
  <c r="D141" i="2" s="1"/>
  <c r="E140" i="2"/>
  <c r="G140" i="2" s="1"/>
  <c r="E139" i="2"/>
  <c r="G139" i="2" s="1"/>
  <c r="E138" i="2"/>
  <c r="G138" i="2" s="1"/>
  <c r="E137" i="2"/>
  <c r="G137" i="2" s="1"/>
  <c r="E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D129" i="2"/>
  <c r="D128" i="2" s="1"/>
  <c r="E127" i="2"/>
  <c r="G127" i="2" s="1"/>
  <c r="E126" i="2"/>
  <c r="G126" i="2" s="1"/>
  <c r="E125" i="2"/>
  <c r="G125" i="2" s="1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D113" i="2"/>
  <c r="D112" i="2" s="1"/>
  <c r="E111" i="2"/>
  <c r="G111" i="2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D104" i="2"/>
  <c r="D103" i="2" s="1"/>
  <c r="E102" i="2"/>
  <c r="G102" i="2" s="1"/>
  <c r="E101" i="2"/>
  <c r="G101" i="2" s="1"/>
  <c r="E100" i="2"/>
  <c r="G100" i="2" s="1"/>
  <c r="E99" i="2"/>
  <c r="G99" i="2" s="1"/>
  <c r="D98" i="2"/>
  <c r="D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G87" i="2" s="1"/>
  <c r="E86" i="2"/>
  <c r="G86" i="2" s="1"/>
  <c r="D85" i="2"/>
  <c r="D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G74" i="2" s="1"/>
  <c r="E73" i="2"/>
  <c r="G73" i="2" s="1"/>
  <c r="E72" i="2"/>
  <c r="G72" i="2" s="1"/>
  <c r="D71" i="2"/>
  <c r="D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G61" i="2" s="1"/>
  <c r="E60" i="2"/>
  <c r="G60" i="2" s="1"/>
  <c r="E59" i="2"/>
  <c r="G59" i="2" s="1"/>
  <c r="E58" i="2"/>
  <c r="G58" i="2" s="1"/>
  <c r="D57" i="2"/>
  <c r="D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G48" i="2" s="1"/>
  <c r="E47" i="2"/>
  <c r="G47" i="2" s="1"/>
  <c r="E46" i="2"/>
  <c r="G46" i="2" s="1"/>
  <c r="E45" i="2"/>
  <c r="G45" i="2" s="1"/>
  <c r="E44" i="2"/>
  <c r="G44" i="2" s="1"/>
  <c r="E43" i="2"/>
  <c r="G43" i="2" s="1"/>
  <c r="D42" i="2"/>
  <c r="D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D33" i="2"/>
  <c r="D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D21" i="2"/>
  <c r="D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D9" i="2"/>
  <c r="D8" i="2" s="1"/>
  <c r="E149" i="2" l="1"/>
  <c r="G150" i="2"/>
  <c r="E142" i="2"/>
  <c r="G143" i="2"/>
  <c r="G142" i="2" s="1"/>
  <c r="E129" i="2"/>
  <c r="E98" i="2"/>
  <c r="E97" i="2" s="1"/>
  <c r="E71" i="2"/>
  <c r="E70" i="2" s="1"/>
  <c r="E21" i="2"/>
  <c r="E20" i="2" s="1"/>
  <c r="E163" i="2"/>
  <c r="E128" i="2"/>
  <c r="E113" i="2"/>
  <c r="E112" i="2" s="1"/>
  <c r="E141" i="2"/>
  <c r="E57" i="2"/>
  <c r="E56" i="2" s="1"/>
  <c r="E104" i="2"/>
  <c r="E103" i="2" s="1"/>
  <c r="E33" i="2"/>
  <c r="E32" i="2" s="1"/>
  <c r="E148" i="2"/>
  <c r="E42" i="2"/>
  <c r="E41" i="2" s="1"/>
  <c r="E9" i="2"/>
  <c r="E8" i="2" s="1"/>
  <c r="E85" i="2"/>
  <c r="E84" i="2" s="1"/>
  <c r="G149" i="2"/>
  <c r="D7" i="2"/>
  <c r="G129" i="2" l="1"/>
  <c r="G128" i="2" s="1"/>
  <c r="G104" i="2"/>
  <c r="G103" i="2" s="1"/>
  <c r="G71" i="2"/>
  <c r="G70" i="2" s="1"/>
  <c r="G21" i="2"/>
  <c r="G20" i="2" s="1"/>
  <c r="G141" i="2"/>
  <c r="E7" i="2"/>
  <c r="G163" i="2"/>
  <c r="G113" i="2"/>
  <c r="G112" i="2" s="1"/>
  <c r="G42" i="2"/>
  <c r="G41" i="2" s="1"/>
  <c r="G33" i="2"/>
  <c r="G32" i="2" s="1"/>
  <c r="G98" i="2"/>
  <c r="G97" i="2" s="1"/>
  <c r="G9" i="2"/>
  <c r="G8" i="2" s="1"/>
  <c r="G57" i="2"/>
  <c r="G56" i="2" s="1"/>
  <c r="G148" i="2"/>
  <c r="G85" i="2"/>
  <c r="G84" i="2" s="1"/>
  <c r="G7" i="2" l="1"/>
</calcChain>
</file>

<file path=xl/comments1.xml><?xml version="1.0" encoding="utf-8"?>
<comments xmlns="http://schemas.openxmlformats.org/spreadsheetml/2006/main">
  <authors>
    <author>Administrator</author>
  </authors>
  <commentList>
    <comment ref="D5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2017年10
月实际发放待遇人数</t>
        </r>
      </text>
    </comment>
  </commentList>
</comments>
</file>

<file path=xl/sharedStrings.xml><?xml version="1.0" encoding="utf-8"?>
<sst xmlns="http://schemas.openxmlformats.org/spreadsheetml/2006/main" count="197" uniqueCount="194">
  <si>
    <t>市县名称</t>
  </si>
  <si>
    <t>备注</t>
  </si>
  <si>
    <t>栏次</t>
  </si>
  <si>
    <t>市县合计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</si>
  <si>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</si>
  <si>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</si>
  <si>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</si>
  <si>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</si>
  <si>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</si>
  <si>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</si>
  <si>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</si>
  <si>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</si>
  <si>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</si>
  <si>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</si>
  <si>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</si>
  <si>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</si>
  <si>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</si>
  <si>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</si>
  <si>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</si>
  <si>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</si>
  <si>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</si>
  <si>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</si>
  <si>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</si>
  <si>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株洲县</t>
  </si>
  <si>
    <t>醴陵市</t>
  </si>
  <si>
    <t>攸县</t>
  </si>
  <si>
    <t>茶陵县</t>
  </si>
  <si>
    <t>炎陵县</t>
  </si>
  <si>
    <t>湘潭市小计</t>
  </si>
  <si>
    <t>湘潭市本级及所辖区小计</t>
  </si>
  <si>
    <t>雨湖区</t>
  </si>
  <si>
    <t>九华区</t>
  </si>
  <si>
    <t>岳塘区</t>
  </si>
  <si>
    <t>湘潭高新区</t>
  </si>
  <si>
    <t>湘潭县</t>
  </si>
  <si>
    <t>湘乡市</t>
  </si>
  <si>
    <t>韶山市</t>
  </si>
  <si>
    <t>衡阳市</t>
  </si>
  <si>
    <t>衡阳市小计</t>
  </si>
  <si>
    <t>衡阳市本级及所辖区小计</t>
  </si>
  <si>
    <t>衡阳高开区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</si>
  <si>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</si>
  <si>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</si>
  <si>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</si>
  <si>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</si>
  <si>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</si>
  <si>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</si>
  <si>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</si>
  <si>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</si>
  <si>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</si>
  <si>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</si>
  <si>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</si>
  <si>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</si>
  <si>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</si>
  <si>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</si>
  <si>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</si>
  <si>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</si>
  <si>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</si>
  <si>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</si>
  <si>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</si>
  <si>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</si>
  <si>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</si>
  <si>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</si>
  <si>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</si>
  <si>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</si>
  <si>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</si>
  <si>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</si>
  <si>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</si>
  <si>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</si>
  <si>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</si>
  <si>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岳阳市本级及所辖区小计</t>
  </si>
  <si>
    <t>岳阳楼区</t>
  </si>
  <si>
    <t>云溪区</t>
  </si>
  <si>
    <t>君山区</t>
  </si>
  <si>
    <t>屈原区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</si>
  <si>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</si>
  <si>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</si>
  <si>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</si>
  <si>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</si>
  <si>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</si>
  <si>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</si>
  <si>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</si>
  <si>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</si>
  <si>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常德市本级及所辖区小计</t>
  </si>
  <si>
    <t>武陵区</t>
  </si>
  <si>
    <t>西洞庭区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</si>
  <si>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</si>
  <si>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</si>
  <si>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</si>
  <si>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</si>
  <si>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</si>
  <si>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</si>
  <si>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</si>
  <si>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</si>
  <si>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</si>
  <si>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</si>
  <si>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</si>
  <si>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</si>
  <si>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</si>
  <si>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</si>
  <si>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</si>
  <si>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益阳市小计</t>
  </si>
  <si>
    <t>益阳市本级及所辖区小计</t>
  </si>
  <si>
    <t>资阳区</t>
  </si>
  <si>
    <t>赫山区</t>
  </si>
  <si>
    <t>大通湖区</t>
  </si>
  <si>
    <t>南县</t>
  </si>
  <si>
    <t>桃江县</t>
  </si>
  <si>
    <t>安化县</t>
  </si>
  <si>
    <t>沅江市</t>
  </si>
  <si>
    <t>永州市</t>
  </si>
  <si>
    <t>永州市小计</t>
  </si>
  <si>
    <t>永州市本级及所辖区小计</t>
  </si>
  <si>
    <t>零陵区</t>
  </si>
  <si>
    <t>冷水滩区</t>
  </si>
  <si>
    <t>凤凰园区</t>
  </si>
  <si>
    <t>回龙圩区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</si>
  <si>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</si>
  <si>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</si>
  <si>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</si>
  <si>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</si>
  <si>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</si>
  <si>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</si>
  <si>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</si>
  <si>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</si>
  <si>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</si>
  <si>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郴州市小计</t>
  </si>
  <si>
    <t>郴州市本级及所辖区小计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</si>
  <si>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</si>
  <si>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</si>
  <si>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</si>
  <si>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</si>
  <si>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</si>
  <si>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</si>
  <si>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</si>
  <si>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</si>
  <si>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</si>
  <si>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</si>
  <si>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</si>
  <si>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</si>
  <si>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</si>
  <si>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娄底市本级及所辖区小计</t>
  </si>
  <si>
    <t>娄星区</t>
  </si>
  <si>
    <t>双峰县</t>
  </si>
  <si>
    <t>新化县</t>
  </si>
  <si>
    <t>冷水江市</t>
  </si>
  <si>
    <t>涟源市</t>
  </si>
  <si>
    <t>怀化市</t>
  </si>
  <si>
    <t>怀化市小计</t>
  </si>
  <si>
    <t>怀化市本级及所辖区小计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</si>
  <si>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</si>
  <si>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</si>
  <si>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</si>
  <si>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</si>
  <si>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</si>
  <si>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</si>
  <si>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</si>
  <si>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</si>
  <si>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</si>
  <si>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</si>
  <si>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</si>
  <si>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洪江区</t>
  </si>
  <si>
    <t>洪江市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</si>
  <si>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</si>
  <si>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</si>
  <si>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</si>
  <si>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</si>
  <si>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</si>
  <si>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</si>
  <si>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</si>
  <si>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</si>
  <si>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</si>
  <si>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</si>
  <si>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省级财政补助标准</t>
  </si>
  <si>
    <t>待遇人数</t>
  </si>
  <si>
    <t>省级补助预拨</t>
  </si>
  <si>
    <t>云龙示范区</t>
  </si>
  <si>
    <t>经济开发区</t>
  </si>
  <si>
    <t>南湖风景区</t>
  </si>
  <si>
    <t>西湖管理区</t>
  </si>
  <si>
    <t>金洞管理区</t>
  </si>
  <si>
    <t>2019年预拨资金</t>
    <phoneticPr fontId="9" type="noConversion"/>
  </si>
  <si>
    <t>单位：万元</t>
    <phoneticPr fontId="9" type="noConversion"/>
  </si>
  <si>
    <t>宁乡市</t>
    <phoneticPr fontId="9" type="noConversion"/>
  </si>
  <si>
    <t>本次调整（2017年结算调整数）</t>
    <phoneticPr fontId="9" type="noConversion"/>
  </si>
  <si>
    <t>附件2</t>
    <phoneticPr fontId="9" type="noConversion"/>
  </si>
  <si>
    <t>5=3+4</t>
    <phoneticPr fontId="9" type="noConversion"/>
  </si>
  <si>
    <t>“本次调整资金”为结算2017年补助时多拨需抵未抵资金，本次调整抵扣</t>
    <phoneticPr fontId="9" type="noConversion"/>
  </si>
  <si>
    <t>本次实际下拨</t>
    <phoneticPr fontId="9" type="noConversion"/>
  </si>
  <si>
    <t>湘潭市</t>
    <phoneticPr fontId="9" type="noConversion"/>
  </si>
  <si>
    <t>湘潭市</t>
    <phoneticPr fontId="9" type="noConversion"/>
  </si>
  <si>
    <t>益阳市</t>
    <phoneticPr fontId="9" type="noConversion"/>
  </si>
  <si>
    <t>郴州市</t>
    <phoneticPr fontId="9" type="noConversion"/>
  </si>
  <si>
    <t>提前下达2019年城乡居民基本养老保险基础养老金省级补助金额表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</si>
</sst>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</cellStyleXfs>
  <cellXfs count="45">
    <xf numFmtId="0" fontId="0" fillId="0" borderId="0" xfId="0">
      <alignment vertical="center"/>
    </xf>
    <xf numFmtId="177" fontId="1" fillId="0" borderId="0" xfId="2" applyNumberFormat="1" applyFont="1" applyFill="1" applyAlignment="1">
      <alignment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7" fontId="5" fillId="0" borderId="3" xfId="2" applyNumberFormat="1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177" fontId="4" fillId="0" borderId="11" xfId="2" applyNumberFormat="1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2" fillId="0" borderId="0" xfId="2" applyNumberFormat="1" applyFont="1" applyFill="1" applyAlignment="1">
      <alignment horizontal="left" vertical="center" wrapText="1"/>
    </xf>
    <xf numFmtId="177" fontId="2" fillId="0" borderId="0" xfId="2" applyNumberFormat="1" applyFont="1" applyFill="1" applyAlignment="1">
      <alignment horizontal="left" vertical="center" wrapText="1"/>
    </xf>
    <xf numFmtId="176" fontId="1" fillId="0" borderId="0" xfId="2" applyNumberFormat="1" applyFill="1" applyAlignment="1">
      <alignment horizontal="center" vertical="center" wrapText="1"/>
    </xf>
    <xf numFmtId="177" fontId="1" fillId="0" borderId="0" xfId="2" applyNumberFormat="1" applyFill="1" applyAlignment="1">
      <alignment horizontal="center" vertical="center" wrapText="1"/>
    </xf>
    <xf numFmtId="177" fontId="1" fillId="0" borderId="0" xfId="2" applyNumberFormat="1" applyFill="1" applyAlignment="1">
      <alignment wrapText="1"/>
    </xf>
    <xf numFmtId="177" fontId="3" fillId="0" borderId="0" xfId="2" applyNumberFormat="1" applyFont="1" applyFill="1" applyAlignment="1">
      <alignment horizontal="center" vertical="center" wrapText="1"/>
    </xf>
    <xf numFmtId="177" fontId="1" fillId="0" borderId="0" xfId="2" applyNumberFormat="1" applyFill="1" applyAlignment="1">
      <alignment vertical="center" wrapText="1"/>
    </xf>
    <xf numFmtId="178" fontId="10" fillId="0" borderId="0" xfId="0" applyNumberFormat="1" applyFont="1" applyFill="1" applyAlignment="1">
      <alignment horizontal="right" vertical="center"/>
    </xf>
    <xf numFmtId="177" fontId="4" fillId="0" borderId="1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7" fontId="4" fillId="0" borderId="12" xfId="2" applyNumberFormat="1" applyFont="1" applyFill="1" applyBorder="1" applyAlignment="1">
      <alignment horizontal="center" vertical="center" wrapText="1"/>
    </xf>
    <xf numFmtId="177" fontId="4" fillId="0" borderId="6" xfId="2" applyNumberFormat="1" applyFont="1" applyFill="1" applyBorder="1" applyAlignment="1">
      <alignment horizontal="center" vertical="center" wrapText="1"/>
    </xf>
    <xf numFmtId="177" fontId="4" fillId="0" borderId="7" xfId="2" applyNumberFormat="1" applyFont="1" applyFill="1" applyBorder="1" applyAlignment="1">
      <alignment horizontal="center" vertical="center" wrapText="1"/>
    </xf>
    <xf numFmtId="0" fontId="0" fillId="0" borderId="13" xfId="0" applyFill="1" applyBorder="1">
      <alignment vertical="center"/>
    </xf>
    <xf numFmtId="176" fontId="4" fillId="0" borderId="4" xfId="2" applyNumberFormat="1" applyFont="1" applyFill="1" applyBorder="1" applyAlignment="1">
      <alignment horizontal="center" vertical="center" wrapText="1"/>
    </xf>
    <xf numFmtId="176" fontId="4" fillId="0" borderId="8" xfId="2" applyNumberFormat="1" applyFont="1" applyFill="1" applyBorder="1" applyAlignment="1">
      <alignment horizontal="center" vertical="center" wrapText="1"/>
    </xf>
    <xf numFmtId="176" fontId="4" fillId="0" borderId="8" xfId="2" applyNumberFormat="1" applyFont="1" applyFill="1" applyBorder="1" applyAlignment="1">
      <alignment horizontal="center" vertical="center" wrapText="1"/>
    </xf>
    <xf numFmtId="176" fontId="1" fillId="0" borderId="0" xfId="2" applyNumberFormat="1" applyFill="1" applyAlignment="1">
      <alignment wrapText="1"/>
    </xf>
    <xf numFmtId="177" fontId="4" fillId="0" borderId="4" xfId="2" applyNumberFormat="1" applyFont="1" applyFill="1" applyBorder="1" applyAlignment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left" vertical="center" wrapText="1"/>
    </xf>
    <xf numFmtId="177" fontId="4" fillId="0" borderId="11" xfId="2" applyNumberFormat="1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center" vertical="center"/>
    </xf>
    <xf numFmtId="177" fontId="4" fillId="0" borderId="3" xfId="2" applyNumberFormat="1" applyFont="1" applyFill="1" applyBorder="1" applyAlignment="1">
      <alignment horizontal="center" vertical="center"/>
    </xf>
    <xf numFmtId="177" fontId="4" fillId="0" borderId="11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/>
    <xf numFmtId="177" fontId="4" fillId="0" borderId="3" xfId="1" applyNumberFormat="1" applyFont="1" applyFill="1" applyBorder="1" applyAlignment="1" applyProtection="1">
      <alignment horizontal="center" vertical="center" wrapText="1"/>
    </xf>
    <xf numFmtId="177" fontId="4" fillId="0" borderId="11" xfId="2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_Sheet2" xfId="1"/>
    <cellStyle name="常规_预拨2013年新农保基础养老金补助资金分配表（定稿）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71"/>
  <sheetViews>
    <sheetView tabSelected="1" view="pageBreakPreview" zoomScaleSheetLayoutView="100" workbookViewId="0">
      <selection activeCell="J12" sqref="J12"/>
    </sheetView>
  </sheetViews>
  <sheetFormatPr defaultColWidth="9.75" defaultRowHeight="14.25" x14ac:dyDescent="0.15"/>
  <cols>
    <col min="1" max="1" width="8.375" style="23" customWidth="1"/>
    <col min="2" max="2" width="15.75" style="21" customWidth="1"/>
    <col min="3" max="3" width="10.5" style="21" customWidth="1"/>
    <col min="4" max="4" width="10.875" style="19" customWidth="1"/>
    <col min="5" max="6" width="12.75" style="20" customWidth="1"/>
    <col min="7" max="7" width="11.125" style="20" customWidth="1"/>
    <col min="8" max="8" width="16.5" style="20" customWidth="1"/>
    <col min="9" max="26" width="10" style="21"/>
    <col min="27" max="16384" width="9.75" style="23"/>
  </cols>
  <sheetData>
    <row r="1" spans="1:26" s="20" customFormat="1" ht="21.75" customHeight="1" x14ac:dyDescent="0.15">
      <c r="A1" s="17" t="s">
        <v>185</v>
      </c>
      <c r="B1" s="17"/>
      <c r="C1" s="18"/>
      <c r="D1" s="19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1" customFormat="1" ht="31.5" customHeight="1" x14ac:dyDescent="0.15">
      <c r="A2" s="22" t="s">
        <v>193</v>
      </c>
      <c r="B2" s="22"/>
      <c r="C2" s="22"/>
      <c r="D2" s="22"/>
      <c r="E2" s="22"/>
      <c r="F2" s="22"/>
      <c r="G2" s="22"/>
      <c r="H2" s="22"/>
    </row>
    <row r="3" spans="1:26" s="21" customFormat="1" ht="12" customHeight="1" x14ac:dyDescent="0.15">
      <c r="A3" s="23"/>
      <c r="D3" s="19"/>
      <c r="E3" s="20"/>
      <c r="F3" s="20"/>
      <c r="G3" s="20"/>
      <c r="H3" s="24" t="s">
        <v>182</v>
      </c>
    </row>
    <row r="4" spans="1:26" s="21" customFormat="1" ht="18.95" customHeight="1" x14ac:dyDescent="0.15">
      <c r="A4" s="25" t="s">
        <v>0</v>
      </c>
      <c r="B4" s="26"/>
      <c r="C4" s="27" t="s">
        <v>173</v>
      </c>
      <c r="D4" s="11" t="s">
        <v>181</v>
      </c>
      <c r="E4" s="12"/>
      <c r="F4" s="16" t="s">
        <v>184</v>
      </c>
      <c r="G4" s="13" t="s">
        <v>188</v>
      </c>
      <c r="H4" s="14" t="s">
        <v>1</v>
      </c>
    </row>
    <row r="5" spans="1:26" s="21" customFormat="1" ht="26.1" customHeight="1" x14ac:dyDescent="0.15">
      <c r="A5" s="28"/>
      <c r="B5" s="29"/>
      <c r="C5" s="30"/>
      <c r="D5" s="2" t="s">
        <v>174</v>
      </c>
      <c r="E5" s="10" t="s">
        <v>175</v>
      </c>
      <c r="F5" s="16"/>
      <c r="G5" s="13"/>
      <c r="H5" s="15"/>
    </row>
    <row r="6" spans="1:26" s="34" customFormat="1" ht="17.25" customHeight="1" x14ac:dyDescent="0.15">
      <c r="A6" s="31" t="s">
        <v>2</v>
      </c>
      <c r="B6" s="32"/>
      <c r="C6" s="33">
        <v>1</v>
      </c>
      <c r="D6" s="2">
        <v>2</v>
      </c>
      <c r="E6" s="2">
        <v>3</v>
      </c>
      <c r="F6" s="7">
        <v>4</v>
      </c>
      <c r="G6" s="2" t="s">
        <v>186</v>
      </c>
      <c r="H6" s="5">
        <v>6</v>
      </c>
    </row>
    <row r="7" spans="1:26" s="1" customFormat="1" ht="59.25" customHeight="1" x14ac:dyDescent="0.15">
      <c r="A7" s="35" t="s">
        <v>3</v>
      </c>
      <c r="B7" s="36"/>
      <c r="C7" s="36"/>
      <c r="D7" s="8">
        <f t="shared" ref="D7:G7" si="0">SUM(D8,D20,D32,D41,D56,D70,D84,D97,D103,D112,D128,D141,D148,D163)</f>
        <v>9515609</v>
      </c>
      <c r="E7" s="3">
        <f t="shared" si="0"/>
        <v>115748.2</v>
      </c>
      <c r="F7" s="9">
        <f t="shared" si="0"/>
        <v>-161.69999999999999</v>
      </c>
      <c r="G7" s="3">
        <f t="shared" si="0"/>
        <v>115586.49999999999</v>
      </c>
      <c r="H7" s="37" t="s">
        <v>187</v>
      </c>
    </row>
    <row r="8" spans="1:26" s="42" customFormat="1" ht="15.95" customHeight="1" x14ac:dyDescent="0.15">
      <c r="A8" s="38" t="s">
        <v>4</v>
      </c>
      <c r="B8" s="4" t="s">
        <v>5</v>
      </c>
      <c r="C8" s="4"/>
      <c r="D8" s="39">
        <f t="shared" ref="D8:G8" si="1">SUM(D9,D18,D19)</f>
        <v>733202</v>
      </c>
      <c r="E8" s="40">
        <f t="shared" si="1"/>
        <v>4525.7000000000007</v>
      </c>
      <c r="F8" s="41">
        <f t="shared" si="1"/>
        <v>-1.9000000000000001</v>
      </c>
      <c r="G8" s="40">
        <f t="shared" si="1"/>
        <v>4523.8</v>
      </c>
      <c r="H8" s="40"/>
    </row>
    <row r="9" spans="1:26" s="42" customFormat="1" ht="30.95" customHeight="1" x14ac:dyDescent="0.15">
      <c r="A9" s="38"/>
      <c r="B9" s="4" t="s">
        <v>6</v>
      </c>
      <c r="C9" s="4"/>
      <c r="D9" s="39">
        <f t="shared" ref="D9:G9" si="2">SUM(D10:D17)</f>
        <v>290770</v>
      </c>
      <c r="E9" s="40">
        <f t="shared" si="2"/>
        <v>156.5</v>
      </c>
      <c r="F9" s="41">
        <f t="shared" si="2"/>
        <v>-1.9000000000000001</v>
      </c>
      <c r="G9" s="40">
        <f t="shared" si="2"/>
        <v>154.60000000000002</v>
      </c>
      <c r="H9" s="40"/>
    </row>
    <row r="10" spans="1:26" s="1" customFormat="1" ht="18" customHeight="1" x14ac:dyDescent="0.15">
      <c r="A10" s="38"/>
      <c r="B10" s="3" t="s">
        <v>7</v>
      </c>
      <c r="C10" s="3">
        <v>0</v>
      </c>
      <c r="D10" s="8">
        <v>116020</v>
      </c>
      <c r="E10" s="3">
        <f t="shared" ref="E10:E19" si="3">ROUND(D10*C10*12/10000,1)</f>
        <v>0</v>
      </c>
      <c r="F10" s="9"/>
      <c r="G10" s="3">
        <f>E10+F10</f>
        <v>0</v>
      </c>
      <c r="H10" s="3"/>
    </row>
    <row r="11" spans="1:26" s="1" customFormat="1" ht="18" customHeight="1" x14ac:dyDescent="0.15">
      <c r="A11" s="38"/>
      <c r="B11" s="3" t="s">
        <v>8</v>
      </c>
      <c r="C11" s="3">
        <v>0</v>
      </c>
      <c r="D11" s="8">
        <v>79835</v>
      </c>
      <c r="E11" s="3">
        <f t="shared" si="3"/>
        <v>0</v>
      </c>
      <c r="F11" s="9"/>
      <c r="G11" s="3">
        <f t="shared" ref="G11:G19" si="4">E11+F11</f>
        <v>0</v>
      </c>
      <c r="H11" s="3"/>
    </row>
    <row r="12" spans="1:26" s="1" customFormat="1" ht="18" customHeight="1" x14ac:dyDescent="0.15">
      <c r="A12" s="38"/>
      <c r="B12" s="3" t="s">
        <v>9</v>
      </c>
      <c r="C12" s="3">
        <v>0</v>
      </c>
      <c r="D12" s="8">
        <v>19959</v>
      </c>
      <c r="E12" s="3">
        <f t="shared" si="3"/>
        <v>0</v>
      </c>
      <c r="F12" s="9"/>
      <c r="G12" s="3">
        <f t="shared" si="4"/>
        <v>0</v>
      </c>
      <c r="H12" s="3"/>
    </row>
    <row r="13" spans="1:26" s="1" customFormat="1" ht="18" customHeight="1" x14ac:dyDescent="0.15">
      <c r="A13" s="38"/>
      <c r="B13" s="3" t="s">
        <v>10</v>
      </c>
      <c r="C13" s="3">
        <v>0</v>
      </c>
      <c r="D13" s="8">
        <v>3923</v>
      </c>
      <c r="E13" s="3">
        <f t="shared" si="3"/>
        <v>0</v>
      </c>
      <c r="F13" s="9"/>
      <c r="G13" s="3">
        <f t="shared" si="4"/>
        <v>0</v>
      </c>
      <c r="H13" s="3"/>
    </row>
    <row r="14" spans="1:26" s="1" customFormat="1" ht="18" customHeight="1" x14ac:dyDescent="0.15">
      <c r="A14" s="38"/>
      <c r="B14" s="3" t="s">
        <v>11</v>
      </c>
      <c r="C14" s="3">
        <v>0</v>
      </c>
      <c r="D14" s="8">
        <v>12245</v>
      </c>
      <c r="E14" s="3">
        <f t="shared" si="3"/>
        <v>0</v>
      </c>
      <c r="F14" s="9"/>
      <c r="G14" s="3">
        <f t="shared" si="4"/>
        <v>0</v>
      </c>
      <c r="H14" s="3"/>
    </row>
    <row r="15" spans="1:26" s="1" customFormat="1" ht="18" customHeight="1" x14ac:dyDescent="0.15">
      <c r="A15" s="38"/>
      <c r="B15" s="3" t="s">
        <v>12</v>
      </c>
      <c r="C15" s="3">
        <v>3</v>
      </c>
      <c r="D15" s="8">
        <v>37735</v>
      </c>
      <c r="E15" s="3">
        <f t="shared" si="3"/>
        <v>135.80000000000001</v>
      </c>
      <c r="F15" s="9">
        <v>-1.1000000000000001</v>
      </c>
      <c r="G15" s="3">
        <f t="shared" si="4"/>
        <v>134.70000000000002</v>
      </c>
      <c r="H15" s="43"/>
    </row>
    <row r="16" spans="1:26" s="1" customFormat="1" ht="18" customHeight="1" x14ac:dyDescent="0.15">
      <c r="A16" s="38"/>
      <c r="B16" s="3" t="s">
        <v>13</v>
      </c>
      <c r="C16" s="3">
        <v>0</v>
      </c>
      <c r="D16" s="8">
        <v>15304</v>
      </c>
      <c r="E16" s="3">
        <f t="shared" si="3"/>
        <v>0</v>
      </c>
      <c r="F16" s="9"/>
      <c r="G16" s="3">
        <f t="shared" si="4"/>
        <v>0</v>
      </c>
      <c r="H16" s="3"/>
    </row>
    <row r="17" spans="1:8" s="1" customFormat="1" ht="18" customHeight="1" x14ac:dyDescent="0.15">
      <c r="A17" s="38"/>
      <c r="B17" s="3" t="s">
        <v>14</v>
      </c>
      <c r="C17" s="3">
        <v>3</v>
      </c>
      <c r="D17" s="8">
        <v>5749</v>
      </c>
      <c r="E17" s="3">
        <f t="shared" si="3"/>
        <v>20.7</v>
      </c>
      <c r="F17" s="9">
        <v>-0.8</v>
      </c>
      <c r="G17" s="3">
        <f t="shared" si="4"/>
        <v>19.899999999999999</v>
      </c>
      <c r="H17" s="43"/>
    </row>
    <row r="18" spans="1:8" s="1" customFormat="1" ht="18" customHeight="1" x14ac:dyDescent="0.15">
      <c r="A18" s="38"/>
      <c r="B18" s="4" t="s">
        <v>15</v>
      </c>
      <c r="C18" s="3">
        <v>7.5</v>
      </c>
      <c r="D18" s="8">
        <v>227260</v>
      </c>
      <c r="E18" s="3">
        <f t="shared" si="3"/>
        <v>2045.3</v>
      </c>
      <c r="F18" s="9"/>
      <c r="G18" s="3">
        <f t="shared" si="4"/>
        <v>2045.3</v>
      </c>
      <c r="H18" s="3"/>
    </row>
    <row r="19" spans="1:8" s="1" customFormat="1" ht="18" customHeight="1" x14ac:dyDescent="0.15">
      <c r="A19" s="38"/>
      <c r="B19" s="4" t="s">
        <v>183</v>
      </c>
      <c r="C19" s="3">
        <v>9</v>
      </c>
      <c r="D19" s="8">
        <v>215172</v>
      </c>
      <c r="E19" s="3">
        <f t="shared" si="3"/>
        <v>2323.9</v>
      </c>
      <c r="F19" s="9"/>
      <c r="G19" s="3">
        <f t="shared" si="4"/>
        <v>2323.9</v>
      </c>
      <c r="H19" s="3"/>
    </row>
    <row r="20" spans="1:8" s="42" customFormat="1" ht="20.100000000000001" customHeight="1" x14ac:dyDescent="0.15">
      <c r="A20" s="38" t="s">
        <v>16</v>
      </c>
      <c r="B20" s="4" t="s">
        <v>17</v>
      </c>
      <c r="C20" s="4"/>
      <c r="D20" s="39">
        <f t="shared" ref="D20:G20" si="5">SUM(D21,D27:D31)</f>
        <v>459686</v>
      </c>
      <c r="E20" s="40">
        <f t="shared" si="5"/>
        <v>4814.8</v>
      </c>
      <c r="F20" s="41">
        <f t="shared" si="5"/>
        <v>-2.8</v>
      </c>
      <c r="G20" s="40">
        <f t="shared" si="5"/>
        <v>4812</v>
      </c>
      <c r="H20" s="40"/>
    </row>
    <row r="21" spans="1:8" s="42" customFormat="1" ht="30.95" customHeight="1" x14ac:dyDescent="0.15">
      <c r="A21" s="38"/>
      <c r="B21" s="4" t="s">
        <v>18</v>
      </c>
      <c r="C21" s="4"/>
      <c r="D21" s="39">
        <f t="shared" ref="D21:G21" si="6">SUM(D22:D26)</f>
        <v>21387</v>
      </c>
      <c r="E21" s="40">
        <f t="shared" si="6"/>
        <v>61.6</v>
      </c>
      <c r="F21" s="41">
        <f t="shared" ref="F21" si="7">SUM(F22:F26)</f>
        <v>-2.8</v>
      </c>
      <c r="G21" s="40">
        <f t="shared" si="6"/>
        <v>58.8</v>
      </c>
      <c r="H21" s="40"/>
    </row>
    <row r="22" spans="1:8" s="1" customFormat="1" ht="17.100000000000001" customHeight="1" x14ac:dyDescent="0.15">
      <c r="A22" s="38"/>
      <c r="B22" s="3" t="s">
        <v>19</v>
      </c>
      <c r="C22" s="3">
        <v>0</v>
      </c>
      <c r="D22" s="8">
        <v>10410</v>
      </c>
      <c r="E22" s="3">
        <f t="shared" ref="E22:E31" si="8">ROUND(D22*C22*12/10000,1)</f>
        <v>0</v>
      </c>
      <c r="F22" s="9"/>
      <c r="G22" s="3">
        <f t="shared" ref="G22:G31" si="9">E22+F22</f>
        <v>0</v>
      </c>
      <c r="H22" s="43"/>
    </row>
    <row r="23" spans="1:8" s="1" customFormat="1" ht="20.100000000000001" customHeight="1" x14ac:dyDescent="0.15">
      <c r="A23" s="38"/>
      <c r="B23" s="3" t="s">
        <v>20</v>
      </c>
      <c r="C23" s="3">
        <v>4.5</v>
      </c>
      <c r="D23" s="8">
        <v>6694</v>
      </c>
      <c r="E23" s="3">
        <f t="shared" si="8"/>
        <v>36.1</v>
      </c>
      <c r="F23" s="9">
        <v>-1</v>
      </c>
      <c r="G23" s="3">
        <f t="shared" si="9"/>
        <v>35.1</v>
      </c>
      <c r="H23" s="43"/>
    </row>
    <row r="24" spans="1:8" s="1" customFormat="1" ht="20.100000000000001" customHeight="1" x14ac:dyDescent="0.15">
      <c r="A24" s="38"/>
      <c r="B24" s="3" t="s">
        <v>21</v>
      </c>
      <c r="C24" s="3">
        <v>4.5</v>
      </c>
      <c r="D24" s="8">
        <v>2996</v>
      </c>
      <c r="E24" s="3">
        <f t="shared" si="8"/>
        <v>16.2</v>
      </c>
      <c r="F24" s="9">
        <v>-0.5</v>
      </c>
      <c r="G24" s="3">
        <f t="shared" si="9"/>
        <v>15.7</v>
      </c>
      <c r="H24" s="3"/>
    </row>
    <row r="25" spans="1:8" s="1" customFormat="1" ht="20.100000000000001" customHeight="1" x14ac:dyDescent="0.15">
      <c r="A25" s="38"/>
      <c r="B25" s="3" t="s">
        <v>22</v>
      </c>
      <c r="C25" s="3">
        <v>6</v>
      </c>
      <c r="D25" s="8">
        <v>791</v>
      </c>
      <c r="E25" s="3">
        <f t="shared" si="8"/>
        <v>5.7</v>
      </c>
      <c r="F25" s="9"/>
      <c r="G25" s="3">
        <f t="shared" si="9"/>
        <v>5.7</v>
      </c>
      <c r="H25" s="3"/>
    </row>
    <row r="26" spans="1:8" s="1" customFormat="1" ht="20.100000000000001" customHeight="1" x14ac:dyDescent="0.15">
      <c r="A26" s="38"/>
      <c r="B26" s="3" t="s">
        <v>176</v>
      </c>
      <c r="C26" s="3">
        <v>6</v>
      </c>
      <c r="D26" s="8">
        <v>496</v>
      </c>
      <c r="E26" s="3">
        <f t="shared" si="8"/>
        <v>3.6</v>
      </c>
      <c r="F26" s="9">
        <v>-1.3</v>
      </c>
      <c r="G26" s="3">
        <f t="shared" si="9"/>
        <v>2.2999999999999998</v>
      </c>
      <c r="H26" s="3"/>
    </row>
    <row r="27" spans="1:8" s="1" customFormat="1" ht="20.100000000000001" customHeight="1" x14ac:dyDescent="0.15">
      <c r="A27" s="38"/>
      <c r="B27" s="4" t="s">
        <v>23</v>
      </c>
      <c r="C27" s="3">
        <v>7.5</v>
      </c>
      <c r="D27" s="8">
        <v>52506</v>
      </c>
      <c r="E27" s="3">
        <f t="shared" si="8"/>
        <v>472.6</v>
      </c>
      <c r="F27" s="9"/>
      <c r="G27" s="3">
        <f t="shared" si="9"/>
        <v>472.6</v>
      </c>
      <c r="H27" s="3"/>
    </row>
    <row r="28" spans="1:8" s="1" customFormat="1" ht="20.100000000000001" customHeight="1" x14ac:dyDescent="0.15">
      <c r="A28" s="38"/>
      <c r="B28" s="4" t="s">
        <v>24</v>
      </c>
      <c r="C28" s="3">
        <v>7.5</v>
      </c>
      <c r="D28" s="8">
        <v>148272</v>
      </c>
      <c r="E28" s="3">
        <f t="shared" si="8"/>
        <v>1334.4</v>
      </c>
      <c r="F28" s="9"/>
      <c r="G28" s="3">
        <f t="shared" si="9"/>
        <v>1334.4</v>
      </c>
      <c r="H28" s="3"/>
    </row>
    <row r="29" spans="1:8" s="1" customFormat="1" ht="20.100000000000001" customHeight="1" x14ac:dyDescent="0.15">
      <c r="A29" s="38"/>
      <c r="B29" s="4" t="s">
        <v>25</v>
      </c>
      <c r="C29" s="3">
        <v>9</v>
      </c>
      <c r="D29" s="8">
        <v>131727</v>
      </c>
      <c r="E29" s="3">
        <f t="shared" si="8"/>
        <v>1422.7</v>
      </c>
      <c r="F29" s="9"/>
      <c r="G29" s="3">
        <f t="shared" si="9"/>
        <v>1422.7</v>
      </c>
      <c r="H29" s="43"/>
    </row>
    <row r="30" spans="1:8" s="1" customFormat="1" ht="20.100000000000001" customHeight="1" x14ac:dyDescent="0.15">
      <c r="A30" s="38"/>
      <c r="B30" s="4" t="s">
        <v>26</v>
      </c>
      <c r="C30" s="3">
        <v>12</v>
      </c>
      <c r="D30" s="8">
        <v>78943</v>
      </c>
      <c r="E30" s="3">
        <f t="shared" si="8"/>
        <v>1136.8</v>
      </c>
      <c r="F30" s="9"/>
      <c r="G30" s="3">
        <f t="shared" si="9"/>
        <v>1136.8</v>
      </c>
      <c r="H30" s="3"/>
    </row>
    <row r="31" spans="1:8" s="1" customFormat="1" ht="20.100000000000001" customHeight="1" x14ac:dyDescent="0.15">
      <c r="A31" s="38"/>
      <c r="B31" s="4" t="s">
        <v>27</v>
      </c>
      <c r="C31" s="3">
        <v>12</v>
      </c>
      <c r="D31" s="8">
        <v>26851</v>
      </c>
      <c r="E31" s="3">
        <f t="shared" si="8"/>
        <v>386.7</v>
      </c>
      <c r="F31" s="9"/>
      <c r="G31" s="3">
        <f t="shared" si="9"/>
        <v>386.7</v>
      </c>
      <c r="H31" s="3"/>
    </row>
    <row r="32" spans="1:8" s="42" customFormat="1" ht="20.100000000000001" customHeight="1" x14ac:dyDescent="0.15">
      <c r="A32" s="38" t="s">
        <v>189</v>
      </c>
      <c r="B32" s="4" t="s">
        <v>28</v>
      </c>
      <c r="C32" s="4"/>
      <c r="D32" s="39">
        <f t="shared" ref="D32:G32" si="10">SUM(D33,D38:D40)</f>
        <v>370303</v>
      </c>
      <c r="E32" s="40">
        <f t="shared" si="10"/>
        <v>4575.7</v>
      </c>
      <c r="F32" s="41">
        <f t="shared" si="10"/>
        <v>-0.5</v>
      </c>
      <c r="G32" s="40">
        <f t="shared" si="10"/>
        <v>4575.2</v>
      </c>
      <c r="H32" s="40"/>
    </row>
    <row r="33" spans="1:8" s="42" customFormat="1" ht="27" customHeight="1" x14ac:dyDescent="0.15">
      <c r="A33" s="38"/>
      <c r="B33" s="4" t="s">
        <v>29</v>
      </c>
      <c r="C33" s="4"/>
      <c r="D33" s="39">
        <f t="shared" ref="D33:G33" si="11">SUM(D34:D37)</f>
        <v>32916</v>
      </c>
      <c r="E33" s="40">
        <f t="shared" si="11"/>
        <v>355.5</v>
      </c>
      <c r="F33" s="41">
        <f t="shared" ref="F33" si="12">SUM(F34:F37)</f>
        <v>-0.5</v>
      </c>
      <c r="G33" s="40">
        <f t="shared" si="11"/>
        <v>355</v>
      </c>
      <c r="H33" s="40"/>
    </row>
    <row r="34" spans="1:8" s="1" customFormat="1" ht="20.100000000000001" customHeight="1" x14ac:dyDescent="0.15">
      <c r="A34" s="38"/>
      <c r="B34" s="3" t="s">
        <v>30</v>
      </c>
      <c r="C34" s="3">
        <v>9</v>
      </c>
      <c r="D34" s="8">
        <v>23556</v>
      </c>
      <c r="E34" s="3">
        <f t="shared" ref="E34:E40" si="13">ROUND(D34*C34*12/10000,1)</f>
        <v>254.4</v>
      </c>
      <c r="F34" s="9"/>
      <c r="G34" s="3">
        <f t="shared" ref="G34:G40" si="14">E34+F34</f>
        <v>254.4</v>
      </c>
      <c r="H34" s="43"/>
    </row>
    <row r="35" spans="1:8" s="1" customFormat="1" ht="20.100000000000001" customHeight="1" x14ac:dyDescent="0.15">
      <c r="A35" s="38"/>
      <c r="B35" s="3" t="s">
        <v>31</v>
      </c>
      <c r="C35" s="3">
        <v>9</v>
      </c>
      <c r="D35" s="8">
        <v>5476</v>
      </c>
      <c r="E35" s="3">
        <f t="shared" si="13"/>
        <v>59.1</v>
      </c>
      <c r="F35" s="9"/>
      <c r="G35" s="3">
        <f t="shared" si="14"/>
        <v>59.1</v>
      </c>
      <c r="H35" s="43"/>
    </row>
    <row r="36" spans="1:8" s="1" customFormat="1" ht="20.100000000000001" customHeight="1" x14ac:dyDescent="0.15">
      <c r="A36" s="38"/>
      <c r="B36" s="3" t="s">
        <v>32</v>
      </c>
      <c r="C36" s="3">
        <v>9</v>
      </c>
      <c r="D36" s="8">
        <v>3301</v>
      </c>
      <c r="E36" s="3">
        <f t="shared" si="13"/>
        <v>35.700000000000003</v>
      </c>
      <c r="F36" s="9">
        <v>-0.1</v>
      </c>
      <c r="G36" s="3">
        <f t="shared" si="14"/>
        <v>35.6</v>
      </c>
      <c r="H36" s="3"/>
    </row>
    <row r="37" spans="1:8" s="1" customFormat="1" ht="20.100000000000001" customHeight="1" x14ac:dyDescent="0.15">
      <c r="A37" s="38" t="s">
        <v>190</v>
      </c>
      <c r="B37" s="3" t="s">
        <v>33</v>
      </c>
      <c r="C37" s="3">
        <v>9</v>
      </c>
      <c r="D37" s="8">
        <v>583</v>
      </c>
      <c r="E37" s="3">
        <f t="shared" si="13"/>
        <v>6.3</v>
      </c>
      <c r="F37" s="9">
        <v>-0.4</v>
      </c>
      <c r="G37" s="3">
        <f t="shared" si="14"/>
        <v>5.8999999999999995</v>
      </c>
      <c r="H37" s="3"/>
    </row>
    <row r="38" spans="1:8" s="1" customFormat="1" ht="20.100000000000001" customHeight="1" x14ac:dyDescent="0.15">
      <c r="A38" s="38"/>
      <c r="B38" s="4" t="s">
        <v>34</v>
      </c>
      <c r="C38" s="3">
        <v>10.5</v>
      </c>
      <c r="D38" s="8">
        <v>171739</v>
      </c>
      <c r="E38" s="3">
        <f t="shared" si="13"/>
        <v>2163.9</v>
      </c>
      <c r="F38" s="9"/>
      <c r="G38" s="3">
        <f t="shared" si="14"/>
        <v>2163.9</v>
      </c>
      <c r="H38" s="43"/>
    </row>
    <row r="39" spans="1:8" s="1" customFormat="1" ht="20.100000000000001" customHeight="1" x14ac:dyDescent="0.15">
      <c r="A39" s="38"/>
      <c r="B39" s="4" t="s">
        <v>35</v>
      </c>
      <c r="C39" s="3">
        <v>10.5</v>
      </c>
      <c r="D39" s="8">
        <v>148543</v>
      </c>
      <c r="E39" s="3">
        <f t="shared" si="13"/>
        <v>1871.6</v>
      </c>
      <c r="F39" s="9"/>
      <c r="G39" s="3">
        <f t="shared" si="14"/>
        <v>1871.6</v>
      </c>
      <c r="H39" s="43"/>
    </row>
    <row r="40" spans="1:8" s="1" customFormat="1" ht="20.100000000000001" customHeight="1" x14ac:dyDescent="0.15">
      <c r="A40" s="38"/>
      <c r="B40" s="4" t="s">
        <v>36</v>
      </c>
      <c r="C40" s="3">
        <v>9</v>
      </c>
      <c r="D40" s="8">
        <v>17105</v>
      </c>
      <c r="E40" s="3">
        <f t="shared" si="13"/>
        <v>184.7</v>
      </c>
      <c r="F40" s="9"/>
      <c r="G40" s="3">
        <f t="shared" si="14"/>
        <v>184.7</v>
      </c>
      <c r="H40" s="43"/>
    </row>
    <row r="41" spans="1:8" s="42" customFormat="1" ht="20.100000000000001" customHeight="1" x14ac:dyDescent="0.15">
      <c r="A41" s="38" t="s">
        <v>37</v>
      </c>
      <c r="B41" s="4" t="s">
        <v>38</v>
      </c>
      <c r="C41" s="4"/>
      <c r="D41" s="39">
        <f t="shared" ref="D41:G41" si="15">SUM(D42,D49:D55)</f>
        <v>1008228</v>
      </c>
      <c r="E41" s="40">
        <f t="shared" si="15"/>
        <v>13355.699999999999</v>
      </c>
      <c r="F41" s="41">
        <f t="shared" si="15"/>
        <v>-4.3</v>
      </c>
      <c r="G41" s="40">
        <f t="shared" si="15"/>
        <v>13351.4</v>
      </c>
      <c r="H41" s="40"/>
    </row>
    <row r="42" spans="1:8" s="42" customFormat="1" ht="24.95" customHeight="1" x14ac:dyDescent="0.15">
      <c r="A42" s="38"/>
      <c r="B42" s="4" t="s">
        <v>39</v>
      </c>
      <c r="C42" s="4"/>
      <c r="D42" s="39">
        <f t="shared" ref="D42:G42" si="16">SUM(D43:D48)</f>
        <v>37758</v>
      </c>
      <c r="E42" s="40">
        <f t="shared" si="16"/>
        <v>313.39999999999998</v>
      </c>
      <c r="F42" s="41">
        <f t="shared" ref="F42" si="17">SUM(F43:F48)</f>
        <v>-4.3</v>
      </c>
      <c r="G42" s="40">
        <f t="shared" si="16"/>
        <v>309.10000000000002</v>
      </c>
      <c r="H42" s="40"/>
    </row>
    <row r="43" spans="1:8" s="1" customFormat="1" ht="20.100000000000001" customHeight="1" x14ac:dyDescent="0.15">
      <c r="A43" s="38"/>
      <c r="B43" s="3" t="s">
        <v>40</v>
      </c>
      <c r="C43" s="3">
        <v>9</v>
      </c>
      <c r="D43" s="8">
        <v>1363</v>
      </c>
      <c r="E43" s="3">
        <f t="shared" ref="E43:E55" si="18">ROUND(D43*C43*12/10000,1)</f>
        <v>14.7</v>
      </c>
      <c r="F43" s="9">
        <v>-1.2</v>
      </c>
      <c r="G43" s="3">
        <f t="shared" ref="G43:G55" si="19">E43+F43</f>
        <v>13.5</v>
      </c>
      <c r="H43" s="3"/>
    </row>
    <row r="44" spans="1:8" s="1" customFormat="1" ht="20.100000000000001" customHeight="1" x14ac:dyDescent="0.15">
      <c r="A44" s="38"/>
      <c r="B44" s="3" t="s">
        <v>45</v>
      </c>
      <c r="C44" s="3">
        <v>0</v>
      </c>
      <c r="D44" s="8">
        <v>5437</v>
      </c>
      <c r="E44" s="3">
        <f t="shared" si="18"/>
        <v>0</v>
      </c>
      <c r="F44" s="9"/>
      <c r="G44" s="3">
        <f t="shared" si="19"/>
        <v>0</v>
      </c>
      <c r="H44" s="3"/>
    </row>
    <row r="45" spans="1:8" s="1" customFormat="1" ht="20.100000000000001" customHeight="1" x14ac:dyDescent="0.15">
      <c r="A45" s="38"/>
      <c r="B45" s="3" t="s">
        <v>41</v>
      </c>
      <c r="C45" s="3">
        <v>7.5</v>
      </c>
      <c r="D45" s="8">
        <v>14100</v>
      </c>
      <c r="E45" s="3">
        <f t="shared" si="18"/>
        <v>126.9</v>
      </c>
      <c r="F45" s="9">
        <v>-1.1000000000000001</v>
      </c>
      <c r="G45" s="3">
        <f t="shared" si="19"/>
        <v>125.80000000000001</v>
      </c>
      <c r="H45" s="3"/>
    </row>
    <row r="46" spans="1:8" s="1" customFormat="1" ht="20.100000000000001" customHeight="1" x14ac:dyDescent="0.15">
      <c r="A46" s="38"/>
      <c r="B46" s="3" t="s">
        <v>42</v>
      </c>
      <c r="C46" s="3">
        <v>9</v>
      </c>
      <c r="D46" s="8">
        <v>2779</v>
      </c>
      <c r="E46" s="3">
        <f t="shared" si="18"/>
        <v>30</v>
      </c>
      <c r="F46" s="9">
        <v>-2</v>
      </c>
      <c r="G46" s="3">
        <f t="shared" si="19"/>
        <v>28</v>
      </c>
      <c r="H46" s="3"/>
    </row>
    <row r="47" spans="1:8" s="1" customFormat="1" ht="20.100000000000001" customHeight="1" x14ac:dyDescent="0.15">
      <c r="A47" s="38"/>
      <c r="B47" s="3" t="s">
        <v>43</v>
      </c>
      <c r="C47" s="3">
        <v>7.5</v>
      </c>
      <c r="D47" s="8">
        <v>5698</v>
      </c>
      <c r="E47" s="3">
        <f t="shared" si="18"/>
        <v>51.3</v>
      </c>
      <c r="F47" s="9"/>
      <c r="G47" s="3">
        <f t="shared" si="19"/>
        <v>51.3</v>
      </c>
      <c r="H47" s="3"/>
    </row>
    <row r="48" spans="1:8" s="1" customFormat="1" ht="20.100000000000001" customHeight="1" x14ac:dyDescent="0.15">
      <c r="A48" s="38"/>
      <c r="B48" s="3" t="s">
        <v>44</v>
      </c>
      <c r="C48" s="3">
        <v>9</v>
      </c>
      <c r="D48" s="8">
        <v>8381</v>
      </c>
      <c r="E48" s="3">
        <f t="shared" si="18"/>
        <v>90.5</v>
      </c>
      <c r="F48" s="9"/>
      <c r="G48" s="3">
        <f t="shared" si="19"/>
        <v>90.5</v>
      </c>
      <c r="H48" s="3"/>
    </row>
    <row r="49" spans="1:8" s="1" customFormat="1" ht="20.100000000000001" customHeight="1" x14ac:dyDescent="0.15">
      <c r="A49" s="38"/>
      <c r="B49" s="4" t="s">
        <v>47</v>
      </c>
      <c r="C49" s="3">
        <v>10.5</v>
      </c>
      <c r="D49" s="8">
        <v>157082</v>
      </c>
      <c r="E49" s="3">
        <f t="shared" si="18"/>
        <v>1979.2</v>
      </c>
      <c r="F49" s="9"/>
      <c r="G49" s="3">
        <f t="shared" si="19"/>
        <v>1979.2</v>
      </c>
      <c r="H49" s="3"/>
    </row>
    <row r="50" spans="1:8" s="1" customFormat="1" ht="20.100000000000001" customHeight="1" x14ac:dyDescent="0.15">
      <c r="A50" s="38"/>
      <c r="B50" s="4" t="s">
        <v>46</v>
      </c>
      <c r="C50" s="3">
        <v>12</v>
      </c>
      <c r="D50" s="8">
        <v>189120</v>
      </c>
      <c r="E50" s="3">
        <f t="shared" si="18"/>
        <v>2723.3</v>
      </c>
      <c r="F50" s="9"/>
      <c r="G50" s="3">
        <f t="shared" si="19"/>
        <v>2723.3</v>
      </c>
      <c r="H50" s="3"/>
    </row>
    <row r="51" spans="1:8" s="1" customFormat="1" ht="20.100000000000001" customHeight="1" x14ac:dyDescent="0.15">
      <c r="A51" s="38"/>
      <c r="B51" s="4" t="s">
        <v>48</v>
      </c>
      <c r="C51" s="3">
        <v>9</v>
      </c>
      <c r="D51" s="8">
        <v>66115</v>
      </c>
      <c r="E51" s="3">
        <f t="shared" si="18"/>
        <v>714</v>
      </c>
      <c r="F51" s="9"/>
      <c r="G51" s="3">
        <f t="shared" si="19"/>
        <v>714</v>
      </c>
      <c r="H51" s="3"/>
    </row>
    <row r="52" spans="1:8" s="1" customFormat="1" ht="20.100000000000001" customHeight="1" x14ac:dyDescent="0.15">
      <c r="A52" s="38"/>
      <c r="B52" s="4" t="s">
        <v>49</v>
      </c>
      <c r="C52" s="3">
        <v>10.5</v>
      </c>
      <c r="D52" s="8">
        <v>111388</v>
      </c>
      <c r="E52" s="3">
        <f t="shared" si="18"/>
        <v>1403.5</v>
      </c>
      <c r="F52" s="9"/>
      <c r="G52" s="3">
        <f t="shared" si="19"/>
        <v>1403.5</v>
      </c>
      <c r="H52" s="3"/>
    </row>
    <row r="53" spans="1:8" s="1" customFormat="1" ht="20.100000000000001" customHeight="1" x14ac:dyDescent="0.15">
      <c r="A53" s="38"/>
      <c r="B53" s="4" t="s">
        <v>52</v>
      </c>
      <c r="C53" s="3">
        <v>10.5</v>
      </c>
      <c r="D53" s="8">
        <v>117257</v>
      </c>
      <c r="E53" s="3">
        <f t="shared" si="18"/>
        <v>1477.4</v>
      </c>
      <c r="F53" s="9"/>
      <c r="G53" s="3">
        <f t="shared" si="19"/>
        <v>1477.4</v>
      </c>
      <c r="H53" s="3"/>
    </row>
    <row r="54" spans="1:8" s="1" customFormat="1" ht="20.100000000000001" customHeight="1" x14ac:dyDescent="0.15">
      <c r="A54" s="38"/>
      <c r="B54" s="4" t="s">
        <v>50</v>
      </c>
      <c r="C54" s="3">
        <v>12</v>
      </c>
      <c r="D54" s="8">
        <v>151722</v>
      </c>
      <c r="E54" s="3">
        <f t="shared" si="18"/>
        <v>2184.8000000000002</v>
      </c>
      <c r="F54" s="9"/>
      <c r="G54" s="3">
        <f t="shared" si="19"/>
        <v>2184.8000000000002</v>
      </c>
      <c r="H54" s="3"/>
    </row>
    <row r="55" spans="1:8" s="1" customFormat="1" ht="20.100000000000001" customHeight="1" x14ac:dyDescent="0.15">
      <c r="A55" s="38"/>
      <c r="B55" s="4" t="s">
        <v>51</v>
      </c>
      <c r="C55" s="3">
        <v>12</v>
      </c>
      <c r="D55" s="8">
        <v>177786</v>
      </c>
      <c r="E55" s="3">
        <f t="shared" si="18"/>
        <v>2560.1</v>
      </c>
      <c r="F55" s="9"/>
      <c r="G55" s="3">
        <f t="shared" si="19"/>
        <v>2560.1</v>
      </c>
      <c r="H55" s="3"/>
    </row>
    <row r="56" spans="1:8" s="42" customFormat="1" ht="20.100000000000001" customHeight="1" x14ac:dyDescent="0.15">
      <c r="A56" s="38" t="s">
        <v>53</v>
      </c>
      <c r="B56" s="4" t="s">
        <v>54</v>
      </c>
      <c r="C56" s="4"/>
      <c r="D56" s="39">
        <f t="shared" ref="D56:G56" si="20">SUM(D57,D61:D69)</f>
        <v>1143574</v>
      </c>
      <c r="E56" s="40">
        <f t="shared" si="20"/>
        <v>16140.7</v>
      </c>
      <c r="F56" s="41">
        <f t="shared" si="20"/>
        <v>-24.9</v>
      </c>
      <c r="G56" s="40">
        <f t="shared" si="20"/>
        <v>16115.800000000001</v>
      </c>
      <c r="H56" s="40"/>
    </row>
    <row r="57" spans="1:8" s="42" customFormat="1" ht="27.95" customHeight="1" x14ac:dyDescent="0.15">
      <c r="A57" s="38"/>
      <c r="B57" s="4" t="s">
        <v>55</v>
      </c>
      <c r="C57" s="4"/>
      <c r="D57" s="39">
        <f t="shared" ref="D57:G57" si="21">SUM(D58:D60)</f>
        <v>46661</v>
      </c>
      <c r="E57" s="40">
        <f t="shared" si="21"/>
        <v>442.5</v>
      </c>
      <c r="F57" s="41">
        <f t="shared" ref="F57" si="22">SUM(F58:F60)</f>
        <v>-24.9</v>
      </c>
      <c r="G57" s="40">
        <f t="shared" si="21"/>
        <v>417.6</v>
      </c>
      <c r="H57" s="40"/>
    </row>
    <row r="58" spans="1:8" s="1" customFormat="1" ht="20.100000000000001" customHeight="1" x14ac:dyDescent="0.15">
      <c r="A58" s="38"/>
      <c r="B58" s="3" t="s">
        <v>56</v>
      </c>
      <c r="C58" s="3">
        <v>7.5</v>
      </c>
      <c r="D58" s="8">
        <v>16096</v>
      </c>
      <c r="E58" s="3">
        <f t="shared" ref="E58:E69" si="23">ROUND(D58*C58*12/10000,1)</f>
        <v>144.9</v>
      </c>
      <c r="F58" s="9">
        <v>-11.1</v>
      </c>
      <c r="G58" s="3">
        <f t="shared" ref="G58:G69" si="24">E58+F58</f>
        <v>133.80000000000001</v>
      </c>
      <c r="H58" s="3"/>
    </row>
    <row r="59" spans="1:8" s="1" customFormat="1" ht="20.100000000000001" customHeight="1" x14ac:dyDescent="0.15">
      <c r="A59" s="38"/>
      <c r="B59" s="3" t="s">
        <v>57</v>
      </c>
      <c r="C59" s="3">
        <v>9</v>
      </c>
      <c r="D59" s="8">
        <v>21541</v>
      </c>
      <c r="E59" s="3">
        <f t="shared" si="23"/>
        <v>232.6</v>
      </c>
      <c r="F59" s="9">
        <v>-11.4</v>
      </c>
      <c r="G59" s="3">
        <f t="shared" si="24"/>
        <v>221.2</v>
      </c>
      <c r="H59" s="43"/>
    </row>
    <row r="60" spans="1:8" s="1" customFormat="1" ht="20.100000000000001" customHeight="1" x14ac:dyDescent="0.15">
      <c r="A60" s="38"/>
      <c r="B60" s="3" t="s">
        <v>58</v>
      </c>
      <c r="C60" s="3">
        <v>6</v>
      </c>
      <c r="D60" s="8">
        <v>9024</v>
      </c>
      <c r="E60" s="3">
        <f t="shared" si="23"/>
        <v>65</v>
      </c>
      <c r="F60" s="9">
        <v>-2.4</v>
      </c>
      <c r="G60" s="3">
        <f t="shared" si="24"/>
        <v>62.6</v>
      </c>
      <c r="H60" s="43"/>
    </row>
    <row r="61" spans="1:8" s="1" customFormat="1" ht="20.100000000000001" customHeight="1" x14ac:dyDescent="0.15">
      <c r="A61" s="38"/>
      <c r="B61" s="4" t="s">
        <v>59</v>
      </c>
      <c r="C61" s="3">
        <v>12</v>
      </c>
      <c r="D61" s="8">
        <v>203211</v>
      </c>
      <c r="E61" s="3">
        <f t="shared" si="23"/>
        <v>2926.2</v>
      </c>
      <c r="F61" s="9"/>
      <c r="G61" s="3">
        <f t="shared" si="24"/>
        <v>2926.2</v>
      </c>
      <c r="H61" s="3"/>
    </row>
    <row r="62" spans="1:8" s="1" customFormat="1" ht="20.100000000000001" customHeight="1" x14ac:dyDescent="0.15">
      <c r="A62" s="38"/>
      <c r="B62" s="4" t="s">
        <v>60</v>
      </c>
      <c r="C62" s="3">
        <v>12</v>
      </c>
      <c r="D62" s="8">
        <v>118088</v>
      </c>
      <c r="E62" s="3">
        <f t="shared" si="23"/>
        <v>1700.5</v>
      </c>
      <c r="F62" s="9"/>
      <c r="G62" s="3">
        <f t="shared" si="24"/>
        <v>1700.5</v>
      </c>
      <c r="H62" s="3"/>
    </row>
    <row r="63" spans="1:8" s="1" customFormat="1" ht="20.100000000000001" customHeight="1" x14ac:dyDescent="0.15">
      <c r="A63" s="38"/>
      <c r="B63" s="4" t="s">
        <v>62</v>
      </c>
      <c r="C63" s="3">
        <v>12</v>
      </c>
      <c r="D63" s="8">
        <v>187554</v>
      </c>
      <c r="E63" s="3">
        <f t="shared" si="23"/>
        <v>2700.8</v>
      </c>
      <c r="F63" s="9"/>
      <c r="G63" s="3">
        <f t="shared" si="24"/>
        <v>2700.8</v>
      </c>
      <c r="H63" s="3"/>
    </row>
    <row r="64" spans="1:8" s="1" customFormat="1" ht="20.100000000000001" customHeight="1" x14ac:dyDescent="0.15">
      <c r="A64" s="38"/>
      <c r="B64" s="4" t="s">
        <v>67</v>
      </c>
      <c r="C64" s="3">
        <v>12</v>
      </c>
      <c r="D64" s="8">
        <v>115549</v>
      </c>
      <c r="E64" s="3">
        <f t="shared" si="23"/>
        <v>1663.9</v>
      </c>
      <c r="F64" s="9"/>
      <c r="G64" s="3">
        <f t="shared" si="24"/>
        <v>1663.9</v>
      </c>
      <c r="H64" s="43"/>
    </row>
    <row r="65" spans="1:8" s="1" customFormat="1" ht="20.100000000000001" customHeight="1" x14ac:dyDescent="0.15">
      <c r="A65" s="38"/>
      <c r="B65" s="4" t="s">
        <v>63</v>
      </c>
      <c r="C65" s="3">
        <v>12</v>
      </c>
      <c r="D65" s="8">
        <v>135976</v>
      </c>
      <c r="E65" s="3">
        <f t="shared" si="23"/>
        <v>1958.1</v>
      </c>
      <c r="F65" s="9"/>
      <c r="G65" s="3">
        <f t="shared" si="24"/>
        <v>1958.1</v>
      </c>
      <c r="H65" s="3"/>
    </row>
    <row r="66" spans="1:8" s="1" customFormat="1" ht="20.100000000000001" customHeight="1" x14ac:dyDescent="0.15">
      <c r="A66" s="38"/>
      <c r="B66" s="4" t="s">
        <v>65</v>
      </c>
      <c r="C66" s="3">
        <v>12</v>
      </c>
      <c r="D66" s="8">
        <v>88043</v>
      </c>
      <c r="E66" s="3">
        <f t="shared" si="23"/>
        <v>1267.8</v>
      </c>
      <c r="F66" s="9"/>
      <c r="G66" s="3">
        <f t="shared" si="24"/>
        <v>1267.8</v>
      </c>
      <c r="H66" s="3"/>
    </row>
    <row r="67" spans="1:8" s="1" customFormat="1" ht="20.100000000000001" customHeight="1" x14ac:dyDescent="0.15">
      <c r="A67" s="38"/>
      <c r="B67" s="4" t="s">
        <v>61</v>
      </c>
      <c r="C67" s="3">
        <v>12</v>
      </c>
      <c r="D67" s="8">
        <v>159661</v>
      </c>
      <c r="E67" s="3">
        <f t="shared" si="23"/>
        <v>2299.1</v>
      </c>
      <c r="F67" s="9"/>
      <c r="G67" s="3">
        <f t="shared" si="24"/>
        <v>2299.1</v>
      </c>
      <c r="H67" s="3"/>
    </row>
    <row r="68" spans="1:8" s="1" customFormat="1" ht="20.100000000000001" customHeight="1" x14ac:dyDescent="0.15">
      <c r="A68" s="38"/>
      <c r="B68" s="4" t="s">
        <v>66</v>
      </c>
      <c r="C68" s="3">
        <v>12</v>
      </c>
      <c r="D68" s="8">
        <v>34772</v>
      </c>
      <c r="E68" s="3">
        <f t="shared" si="23"/>
        <v>500.7</v>
      </c>
      <c r="F68" s="9"/>
      <c r="G68" s="3">
        <f t="shared" si="24"/>
        <v>500.7</v>
      </c>
      <c r="H68" s="3"/>
    </row>
    <row r="69" spans="1:8" s="1" customFormat="1" ht="20.100000000000001" customHeight="1" x14ac:dyDescent="0.15">
      <c r="A69" s="38"/>
      <c r="B69" s="4" t="s">
        <v>64</v>
      </c>
      <c r="C69" s="3">
        <v>10.5</v>
      </c>
      <c r="D69" s="8">
        <v>54059</v>
      </c>
      <c r="E69" s="3">
        <f t="shared" si="23"/>
        <v>681.1</v>
      </c>
      <c r="F69" s="9"/>
      <c r="G69" s="3">
        <f t="shared" si="24"/>
        <v>681.1</v>
      </c>
      <c r="H69" s="3"/>
    </row>
    <row r="70" spans="1:8" s="42" customFormat="1" ht="20.100000000000001" customHeight="1" x14ac:dyDescent="0.15">
      <c r="A70" s="38" t="s">
        <v>68</v>
      </c>
      <c r="B70" s="4" t="s">
        <v>69</v>
      </c>
      <c r="C70" s="4"/>
      <c r="D70" s="39">
        <f t="shared" ref="D70:G70" si="25">SUM(D71,D78:D83)</f>
        <v>692367</v>
      </c>
      <c r="E70" s="40">
        <f t="shared" si="25"/>
        <v>8618.7999999999993</v>
      </c>
      <c r="F70" s="41">
        <f t="shared" si="25"/>
        <v>-3.7</v>
      </c>
      <c r="G70" s="40">
        <f t="shared" si="25"/>
        <v>8615.1</v>
      </c>
      <c r="H70" s="40"/>
    </row>
    <row r="71" spans="1:8" s="42" customFormat="1" ht="27.95" customHeight="1" x14ac:dyDescent="0.15">
      <c r="A71" s="38"/>
      <c r="B71" s="4" t="s">
        <v>70</v>
      </c>
      <c r="C71" s="4"/>
      <c r="D71" s="39">
        <f t="shared" ref="D71:G71" si="26">SUM(D72:D77)</f>
        <v>46299</v>
      </c>
      <c r="E71" s="40">
        <f t="shared" si="26"/>
        <v>379.59999999999997</v>
      </c>
      <c r="F71" s="41">
        <f t="shared" ref="F71" si="27">SUM(F72:F77)</f>
        <v>-3.7</v>
      </c>
      <c r="G71" s="40">
        <f t="shared" si="26"/>
        <v>375.9</v>
      </c>
      <c r="H71" s="40"/>
    </row>
    <row r="72" spans="1:8" s="1" customFormat="1" ht="20.100000000000001" customHeight="1" x14ac:dyDescent="0.15">
      <c r="A72" s="38" t="s">
        <v>68</v>
      </c>
      <c r="B72" s="3" t="s">
        <v>177</v>
      </c>
      <c r="C72" s="3">
        <v>9</v>
      </c>
      <c r="D72" s="8">
        <v>14771</v>
      </c>
      <c r="E72" s="3">
        <f t="shared" ref="E72:E83" si="28">ROUND(D72*C72*12/10000,1)</f>
        <v>159.5</v>
      </c>
      <c r="F72" s="9"/>
      <c r="G72" s="3">
        <f t="shared" ref="G72:G83" si="29">E72+F72</f>
        <v>159.5</v>
      </c>
      <c r="H72" s="3"/>
    </row>
    <row r="73" spans="1:8" s="1" customFormat="1" ht="19.899999999999999" customHeight="1" x14ac:dyDescent="0.15">
      <c r="A73" s="38"/>
      <c r="B73" s="3" t="s">
        <v>178</v>
      </c>
      <c r="C73" s="3">
        <v>9</v>
      </c>
      <c r="D73" s="8">
        <v>635</v>
      </c>
      <c r="E73" s="3">
        <f t="shared" si="28"/>
        <v>6.9</v>
      </c>
      <c r="F73" s="9"/>
      <c r="G73" s="3">
        <f t="shared" si="29"/>
        <v>6.9</v>
      </c>
      <c r="H73" s="3"/>
    </row>
    <row r="74" spans="1:8" s="1" customFormat="1" ht="19.899999999999999" customHeight="1" x14ac:dyDescent="0.15">
      <c r="A74" s="38"/>
      <c r="B74" s="3" t="s">
        <v>71</v>
      </c>
      <c r="C74" s="3">
        <v>9</v>
      </c>
      <c r="D74" s="8">
        <v>8601</v>
      </c>
      <c r="E74" s="3">
        <f t="shared" si="28"/>
        <v>92.9</v>
      </c>
      <c r="F74" s="9"/>
      <c r="G74" s="3">
        <f t="shared" si="29"/>
        <v>92.9</v>
      </c>
      <c r="H74" s="3"/>
    </row>
    <row r="75" spans="1:8" s="1" customFormat="1" ht="18" customHeight="1" x14ac:dyDescent="0.15">
      <c r="A75" s="38"/>
      <c r="B75" s="3" t="s">
        <v>73</v>
      </c>
      <c r="C75" s="3">
        <v>4.5</v>
      </c>
      <c r="D75" s="8">
        <v>8971</v>
      </c>
      <c r="E75" s="3">
        <f t="shared" si="28"/>
        <v>48.4</v>
      </c>
      <c r="F75" s="9">
        <v>-2.5</v>
      </c>
      <c r="G75" s="3">
        <f t="shared" si="29"/>
        <v>45.9</v>
      </c>
      <c r="H75" s="3"/>
    </row>
    <row r="76" spans="1:8" s="1" customFormat="1" ht="19.899999999999999" customHeight="1" x14ac:dyDescent="0.15">
      <c r="A76" s="38"/>
      <c r="B76" s="3" t="s">
        <v>72</v>
      </c>
      <c r="C76" s="3">
        <v>4.5</v>
      </c>
      <c r="D76" s="8">
        <v>12897</v>
      </c>
      <c r="E76" s="3">
        <f t="shared" si="28"/>
        <v>69.599999999999994</v>
      </c>
      <c r="F76" s="9"/>
      <c r="G76" s="3">
        <f t="shared" si="29"/>
        <v>69.599999999999994</v>
      </c>
      <c r="H76" s="3"/>
    </row>
    <row r="77" spans="1:8" s="1" customFormat="1" ht="18" customHeight="1" x14ac:dyDescent="0.15">
      <c r="A77" s="38"/>
      <c r="B77" s="3" t="s">
        <v>74</v>
      </c>
      <c r="C77" s="3">
        <v>4.5</v>
      </c>
      <c r="D77" s="8">
        <v>424</v>
      </c>
      <c r="E77" s="3">
        <f t="shared" si="28"/>
        <v>2.2999999999999998</v>
      </c>
      <c r="F77" s="9">
        <v>-1.2</v>
      </c>
      <c r="G77" s="3">
        <f t="shared" si="29"/>
        <v>1.0999999999999999</v>
      </c>
      <c r="H77" s="6"/>
    </row>
    <row r="78" spans="1:8" s="1" customFormat="1" ht="19.899999999999999" customHeight="1" x14ac:dyDescent="0.15">
      <c r="A78" s="38"/>
      <c r="B78" s="4" t="s">
        <v>79</v>
      </c>
      <c r="C78" s="3">
        <v>9</v>
      </c>
      <c r="D78" s="8">
        <v>106046</v>
      </c>
      <c r="E78" s="3">
        <f t="shared" si="28"/>
        <v>1145.3</v>
      </c>
      <c r="F78" s="9"/>
      <c r="G78" s="3">
        <f t="shared" si="29"/>
        <v>1145.3</v>
      </c>
      <c r="H78" s="3"/>
    </row>
    <row r="79" spans="1:8" s="1" customFormat="1" ht="19.899999999999999" customHeight="1" x14ac:dyDescent="0.15">
      <c r="A79" s="38"/>
      <c r="B79" s="4" t="s">
        <v>78</v>
      </c>
      <c r="C79" s="3">
        <v>12</v>
      </c>
      <c r="D79" s="8">
        <v>160906</v>
      </c>
      <c r="E79" s="3">
        <f t="shared" si="28"/>
        <v>2317</v>
      </c>
      <c r="F79" s="9"/>
      <c r="G79" s="3">
        <f t="shared" si="29"/>
        <v>2317</v>
      </c>
      <c r="H79" s="3"/>
    </row>
    <row r="80" spans="1:8" s="1" customFormat="1" ht="19.899999999999999" customHeight="1" x14ac:dyDescent="0.15">
      <c r="A80" s="38"/>
      <c r="B80" s="4" t="s">
        <v>77</v>
      </c>
      <c r="C80" s="3">
        <v>10.5</v>
      </c>
      <c r="D80" s="8">
        <v>104777</v>
      </c>
      <c r="E80" s="3">
        <f t="shared" si="28"/>
        <v>1320.2</v>
      </c>
      <c r="F80" s="9"/>
      <c r="G80" s="3">
        <f t="shared" si="29"/>
        <v>1320.2</v>
      </c>
      <c r="H80" s="43"/>
    </row>
    <row r="81" spans="1:8" s="1" customFormat="1" ht="19.899999999999999" customHeight="1" x14ac:dyDescent="0.15">
      <c r="A81" s="38"/>
      <c r="B81" s="4" t="s">
        <v>80</v>
      </c>
      <c r="C81" s="3">
        <v>10.5</v>
      </c>
      <c r="D81" s="8">
        <v>61624</v>
      </c>
      <c r="E81" s="3">
        <f t="shared" si="28"/>
        <v>776.5</v>
      </c>
      <c r="F81" s="9"/>
      <c r="G81" s="3">
        <f t="shared" si="29"/>
        <v>776.5</v>
      </c>
      <c r="H81" s="3"/>
    </row>
    <row r="82" spans="1:8" s="1" customFormat="1" ht="19.899999999999999" customHeight="1" x14ac:dyDescent="0.15">
      <c r="A82" s="38"/>
      <c r="B82" s="4" t="s">
        <v>76</v>
      </c>
      <c r="C82" s="3">
        <v>10.5</v>
      </c>
      <c r="D82" s="8">
        <v>105437</v>
      </c>
      <c r="E82" s="3">
        <f t="shared" si="28"/>
        <v>1328.5</v>
      </c>
      <c r="F82" s="9"/>
      <c r="G82" s="3">
        <f t="shared" si="29"/>
        <v>1328.5</v>
      </c>
      <c r="H82" s="43"/>
    </row>
    <row r="83" spans="1:8" s="1" customFormat="1" ht="19.899999999999999" customHeight="1" x14ac:dyDescent="0.15">
      <c r="A83" s="38"/>
      <c r="B83" s="4" t="s">
        <v>75</v>
      </c>
      <c r="C83" s="3">
        <v>10.5</v>
      </c>
      <c r="D83" s="8">
        <v>107278</v>
      </c>
      <c r="E83" s="3">
        <f t="shared" si="28"/>
        <v>1351.7</v>
      </c>
      <c r="F83" s="9"/>
      <c r="G83" s="3">
        <f t="shared" si="29"/>
        <v>1351.7</v>
      </c>
      <c r="H83" s="3"/>
    </row>
    <row r="84" spans="1:8" s="42" customFormat="1" ht="19.899999999999999" customHeight="1" x14ac:dyDescent="0.15">
      <c r="A84" s="38" t="s">
        <v>81</v>
      </c>
      <c r="B84" s="4" t="s">
        <v>82</v>
      </c>
      <c r="C84" s="4"/>
      <c r="D84" s="39">
        <f t="shared" ref="D84:G84" si="30">SUM(D85,D90:D96)</f>
        <v>928116</v>
      </c>
      <c r="E84" s="40">
        <f t="shared" si="30"/>
        <v>11696</v>
      </c>
      <c r="F84" s="41">
        <f t="shared" si="30"/>
        <v>-12.8</v>
      </c>
      <c r="G84" s="40">
        <f t="shared" si="30"/>
        <v>11683.2</v>
      </c>
      <c r="H84" s="40"/>
    </row>
    <row r="85" spans="1:8" s="42" customFormat="1" ht="27" customHeight="1" x14ac:dyDescent="0.15">
      <c r="A85" s="38"/>
      <c r="B85" s="4" t="s">
        <v>83</v>
      </c>
      <c r="C85" s="4"/>
      <c r="D85" s="39">
        <f t="shared" ref="D85:G85" si="31">SUM(D86:D89)</f>
        <v>159935</v>
      </c>
      <c r="E85" s="40">
        <f t="shared" si="31"/>
        <v>1936.3</v>
      </c>
      <c r="F85" s="41">
        <f t="shared" ref="F85" si="32">SUM(F86:F89)</f>
        <v>-12.8</v>
      </c>
      <c r="G85" s="40">
        <f t="shared" si="31"/>
        <v>1923.5</v>
      </c>
      <c r="H85" s="40"/>
    </row>
    <row r="86" spans="1:8" s="1" customFormat="1" ht="19.899999999999999" customHeight="1" x14ac:dyDescent="0.15">
      <c r="A86" s="38"/>
      <c r="B86" s="3" t="s">
        <v>85</v>
      </c>
      <c r="C86" s="3">
        <v>10.5</v>
      </c>
      <c r="D86" s="8">
        <v>289</v>
      </c>
      <c r="E86" s="3">
        <f t="shared" ref="E86:E96" si="33">ROUND(D86*C86*12/10000,1)</f>
        <v>3.6</v>
      </c>
      <c r="F86" s="9"/>
      <c r="G86" s="3">
        <f t="shared" ref="G86:G96" si="34">E86+F86</f>
        <v>3.6</v>
      </c>
      <c r="H86" s="3"/>
    </row>
    <row r="87" spans="1:8" s="1" customFormat="1" ht="19.899999999999999" customHeight="1" x14ac:dyDescent="0.15">
      <c r="A87" s="38"/>
      <c r="B87" s="3" t="s">
        <v>179</v>
      </c>
      <c r="C87" s="3">
        <v>10.5</v>
      </c>
      <c r="D87" s="8">
        <v>168</v>
      </c>
      <c r="E87" s="3">
        <f t="shared" si="33"/>
        <v>2.1</v>
      </c>
      <c r="F87" s="9"/>
      <c r="G87" s="3">
        <f t="shared" si="34"/>
        <v>2.1</v>
      </c>
      <c r="H87" s="3"/>
    </row>
    <row r="88" spans="1:8" s="1" customFormat="1" ht="19.899999999999999" customHeight="1" x14ac:dyDescent="0.15">
      <c r="A88" s="38"/>
      <c r="B88" s="3" t="s">
        <v>84</v>
      </c>
      <c r="C88" s="3">
        <v>7.5</v>
      </c>
      <c r="D88" s="8">
        <v>21896</v>
      </c>
      <c r="E88" s="3">
        <f t="shared" si="33"/>
        <v>197.1</v>
      </c>
      <c r="F88" s="9">
        <v>-12.8</v>
      </c>
      <c r="G88" s="3">
        <f t="shared" si="34"/>
        <v>184.29999999999998</v>
      </c>
      <c r="H88" s="3"/>
    </row>
    <row r="89" spans="1:8" s="1" customFormat="1" ht="19.899999999999999" customHeight="1" x14ac:dyDescent="0.15">
      <c r="A89" s="38"/>
      <c r="B89" s="3" t="s">
        <v>86</v>
      </c>
      <c r="C89" s="3">
        <v>10.5</v>
      </c>
      <c r="D89" s="8">
        <v>137582</v>
      </c>
      <c r="E89" s="3">
        <f t="shared" si="33"/>
        <v>1733.5</v>
      </c>
      <c r="F89" s="9"/>
      <c r="G89" s="3">
        <f t="shared" si="34"/>
        <v>1733.5</v>
      </c>
      <c r="H89" s="3"/>
    </row>
    <row r="90" spans="1:8" s="1" customFormat="1" ht="19.899999999999999" customHeight="1" x14ac:dyDescent="0.15">
      <c r="A90" s="38"/>
      <c r="B90" s="4" t="s">
        <v>93</v>
      </c>
      <c r="C90" s="3">
        <v>10.5</v>
      </c>
      <c r="D90" s="8">
        <v>26264</v>
      </c>
      <c r="E90" s="3">
        <f t="shared" si="33"/>
        <v>330.9</v>
      </c>
      <c r="F90" s="9"/>
      <c r="G90" s="3">
        <f t="shared" si="34"/>
        <v>330.9</v>
      </c>
      <c r="H90" s="3"/>
    </row>
    <row r="91" spans="1:8" s="1" customFormat="1" ht="19.899999999999999" customHeight="1" x14ac:dyDescent="0.15">
      <c r="A91" s="38"/>
      <c r="B91" s="4" t="s">
        <v>87</v>
      </c>
      <c r="C91" s="3">
        <v>10.5</v>
      </c>
      <c r="D91" s="8">
        <v>88761</v>
      </c>
      <c r="E91" s="3">
        <f t="shared" si="33"/>
        <v>1118.4000000000001</v>
      </c>
      <c r="F91" s="9"/>
      <c r="G91" s="3">
        <f t="shared" si="34"/>
        <v>1118.4000000000001</v>
      </c>
      <c r="H91" s="3"/>
    </row>
    <row r="92" spans="1:8" s="1" customFormat="1" ht="19.899999999999999" customHeight="1" x14ac:dyDescent="0.15">
      <c r="A92" s="38"/>
      <c r="B92" s="4" t="s">
        <v>88</v>
      </c>
      <c r="C92" s="3">
        <v>10.5</v>
      </c>
      <c r="D92" s="8">
        <v>130338</v>
      </c>
      <c r="E92" s="3">
        <f t="shared" si="33"/>
        <v>1642.3</v>
      </c>
      <c r="F92" s="9"/>
      <c r="G92" s="3">
        <f t="shared" si="34"/>
        <v>1642.3</v>
      </c>
      <c r="H92" s="3"/>
    </row>
    <row r="93" spans="1:8" s="1" customFormat="1" ht="19.899999999999999" customHeight="1" x14ac:dyDescent="0.15">
      <c r="A93" s="38"/>
      <c r="B93" s="4" t="s">
        <v>89</v>
      </c>
      <c r="C93" s="3">
        <v>10.5</v>
      </c>
      <c r="D93" s="8">
        <v>149882</v>
      </c>
      <c r="E93" s="3">
        <f t="shared" si="33"/>
        <v>1888.5</v>
      </c>
      <c r="F93" s="9"/>
      <c r="G93" s="3">
        <f t="shared" si="34"/>
        <v>1888.5</v>
      </c>
      <c r="H93" s="3"/>
    </row>
    <row r="94" spans="1:8" s="1" customFormat="1" ht="19.899999999999999" customHeight="1" x14ac:dyDescent="0.15">
      <c r="A94" s="38"/>
      <c r="B94" s="4" t="s">
        <v>90</v>
      </c>
      <c r="C94" s="3">
        <v>9</v>
      </c>
      <c r="D94" s="8">
        <v>77836</v>
      </c>
      <c r="E94" s="3">
        <f t="shared" si="33"/>
        <v>840.6</v>
      </c>
      <c r="F94" s="9"/>
      <c r="G94" s="3">
        <f t="shared" si="34"/>
        <v>840.6</v>
      </c>
      <c r="H94" s="3"/>
    </row>
    <row r="95" spans="1:8" s="1" customFormat="1" ht="19.899999999999999" customHeight="1" x14ac:dyDescent="0.15">
      <c r="A95" s="38"/>
      <c r="B95" s="4" t="s">
        <v>91</v>
      </c>
      <c r="C95" s="3">
        <v>10.5</v>
      </c>
      <c r="D95" s="8">
        <v>172497</v>
      </c>
      <c r="E95" s="3">
        <f t="shared" si="33"/>
        <v>2173.5</v>
      </c>
      <c r="F95" s="9"/>
      <c r="G95" s="3">
        <f t="shared" si="34"/>
        <v>2173.5</v>
      </c>
      <c r="H95" s="3"/>
    </row>
    <row r="96" spans="1:8" s="1" customFormat="1" ht="19.899999999999999" customHeight="1" x14ac:dyDescent="0.15">
      <c r="A96" s="38"/>
      <c r="B96" s="4" t="s">
        <v>92</v>
      </c>
      <c r="C96" s="3">
        <v>12</v>
      </c>
      <c r="D96" s="8">
        <v>122603</v>
      </c>
      <c r="E96" s="3">
        <f t="shared" si="33"/>
        <v>1765.5</v>
      </c>
      <c r="F96" s="9"/>
      <c r="G96" s="3">
        <f t="shared" si="34"/>
        <v>1765.5</v>
      </c>
      <c r="H96" s="3"/>
    </row>
    <row r="97" spans="1:8" s="42" customFormat="1" ht="20.100000000000001" customHeight="1" x14ac:dyDescent="0.15">
      <c r="A97" s="38" t="s">
        <v>94</v>
      </c>
      <c r="B97" s="4" t="s">
        <v>95</v>
      </c>
      <c r="C97" s="4"/>
      <c r="D97" s="39">
        <f t="shared" ref="D97:G97" si="35">SUM(D98,D101:D102)</f>
        <v>289331</v>
      </c>
      <c r="E97" s="40">
        <f t="shared" si="35"/>
        <v>3936.7999999999997</v>
      </c>
      <c r="F97" s="41">
        <f t="shared" si="35"/>
        <v>0</v>
      </c>
      <c r="G97" s="40">
        <f t="shared" si="35"/>
        <v>3936.7999999999997</v>
      </c>
      <c r="H97" s="40"/>
    </row>
    <row r="98" spans="1:8" s="42" customFormat="1" ht="26.1" customHeight="1" x14ac:dyDescent="0.15">
      <c r="A98" s="38"/>
      <c r="B98" s="4" t="s">
        <v>96</v>
      </c>
      <c r="C98" s="4"/>
      <c r="D98" s="39">
        <f t="shared" ref="D98:G98" si="36">SUM(D99:D100)</f>
        <v>76523</v>
      </c>
      <c r="E98" s="40">
        <f t="shared" si="36"/>
        <v>872.3</v>
      </c>
      <c r="F98" s="41">
        <f t="shared" ref="F98" si="37">SUM(F99:F100)</f>
        <v>0</v>
      </c>
      <c r="G98" s="40">
        <f t="shared" si="36"/>
        <v>872.3</v>
      </c>
      <c r="H98" s="40"/>
    </row>
    <row r="99" spans="1:8" s="1" customFormat="1" ht="20.100000000000001" customHeight="1" x14ac:dyDescent="0.15">
      <c r="A99" s="38"/>
      <c r="B99" s="3" t="s">
        <v>97</v>
      </c>
      <c r="C99" s="3">
        <v>10.5</v>
      </c>
      <c r="D99" s="8">
        <v>69228</v>
      </c>
      <c r="E99" s="3">
        <f>ROUND(D99*C99*12/10000,1)</f>
        <v>872.3</v>
      </c>
      <c r="F99" s="9"/>
      <c r="G99" s="3">
        <f t="shared" ref="G99:G102" si="38">E99+F99</f>
        <v>872.3</v>
      </c>
      <c r="H99" s="3"/>
    </row>
    <row r="100" spans="1:8" s="1" customFormat="1" ht="20.100000000000001" customHeight="1" x14ac:dyDescent="0.15">
      <c r="A100" s="38"/>
      <c r="B100" s="3" t="s">
        <v>98</v>
      </c>
      <c r="C100" s="3">
        <v>0</v>
      </c>
      <c r="D100" s="8">
        <v>7295</v>
      </c>
      <c r="E100" s="3">
        <f>ROUND(D100*C100*12/10000,1)</f>
        <v>0</v>
      </c>
      <c r="F100" s="9"/>
      <c r="G100" s="3">
        <f t="shared" si="38"/>
        <v>0</v>
      </c>
      <c r="H100" s="3"/>
    </row>
    <row r="101" spans="1:8" s="1" customFormat="1" ht="20.100000000000001" customHeight="1" x14ac:dyDescent="0.15">
      <c r="A101" s="38"/>
      <c r="B101" s="4" t="s">
        <v>99</v>
      </c>
      <c r="C101" s="3">
        <v>12</v>
      </c>
      <c r="D101" s="8">
        <v>134969</v>
      </c>
      <c r="E101" s="3">
        <f>ROUND(D101*C101*12/10000,1)</f>
        <v>1943.6</v>
      </c>
      <c r="F101" s="9"/>
      <c r="G101" s="3">
        <f t="shared" si="38"/>
        <v>1943.6</v>
      </c>
      <c r="H101" s="3"/>
    </row>
    <row r="102" spans="1:8" s="1" customFormat="1" ht="20.100000000000001" customHeight="1" x14ac:dyDescent="0.15">
      <c r="A102" s="38"/>
      <c r="B102" s="4" t="s">
        <v>100</v>
      </c>
      <c r="C102" s="3">
        <v>12</v>
      </c>
      <c r="D102" s="8">
        <v>77839</v>
      </c>
      <c r="E102" s="3">
        <f>ROUND(D102*C102*12/10000,1)</f>
        <v>1120.9000000000001</v>
      </c>
      <c r="F102" s="9"/>
      <c r="G102" s="3">
        <f t="shared" si="38"/>
        <v>1120.9000000000001</v>
      </c>
      <c r="H102" s="3"/>
    </row>
    <row r="103" spans="1:8" s="42" customFormat="1" ht="20.100000000000001" customHeight="1" x14ac:dyDescent="0.15">
      <c r="A103" s="38" t="s">
        <v>191</v>
      </c>
      <c r="B103" s="4" t="s">
        <v>101</v>
      </c>
      <c r="C103" s="4"/>
      <c r="D103" s="39">
        <f t="shared" ref="D103:G103" si="39">SUM(D104,D108:D111)</f>
        <v>672729</v>
      </c>
      <c r="E103" s="40">
        <f t="shared" si="39"/>
        <v>8464</v>
      </c>
      <c r="F103" s="41">
        <f t="shared" si="39"/>
        <v>-0.3</v>
      </c>
      <c r="G103" s="40">
        <f t="shared" si="39"/>
        <v>8463.7000000000007</v>
      </c>
      <c r="H103" s="40"/>
    </row>
    <row r="104" spans="1:8" s="42" customFormat="1" ht="26.1" customHeight="1" x14ac:dyDescent="0.15">
      <c r="A104" s="38"/>
      <c r="B104" s="4" t="s">
        <v>102</v>
      </c>
      <c r="C104" s="4"/>
      <c r="D104" s="39">
        <f t="shared" ref="D104:G104" si="40">SUM(D105:D107)</f>
        <v>176760</v>
      </c>
      <c r="E104" s="40">
        <f t="shared" si="40"/>
        <v>2122.1000000000004</v>
      </c>
      <c r="F104" s="41">
        <f t="shared" ref="F104" si="41">SUM(F105:F107)</f>
        <v>-0.3</v>
      </c>
      <c r="G104" s="40">
        <f t="shared" si="40"/>
        <v>2121.8000000000002</v>
      </c>
      <c r="H104" s="40"/>
    </row>
    <row r="105" spans="1:8" s="1" customFormat="1" ht="21" customHeight="1" x14ac:dyDescent="0.15">
      <c r="A105" s="38"/>
      <c r="B105" s="3" t="s">
        <v>103</v>
      </c>
      <c r="C105" s="3">
        <v>9</v>
      </c>
      <c r="D105" s="8">
        <v>58393</v>
      </c>
      <c r="E105" s="3">
        <f t="shared" ref="E105:E111" si="42">ROUND(D105*C105*12/10000,1)</f>
        <v>630.6</v>
      </c>
      <c r="F105" s="9"/>
      <c r="G105" s="3">
        <f t="shared" ref="G105:G111" si="43">E105+F105</f>
        <v>630.6</v>
      </c>
      <c r="H105" s="3"/>
    </row>
    <row r="106" spans="1:8" s="1" customFormat="1" ht="21" customHeight="1" x14ac:dyDescent="0.15">
      <c r="A106" s="38"/>
      <c r="B106" s="3" t="s">
        <v>104</v>
      </c>
      <c r="C106" s="3">
        <v>10.5</v>
      </c>
      <c r="D106" s="8">
        <v>115212</v>
      </c>
      <c r="E106" s="3">
        <f t="shared" si="42"/>
        <v>1451.7</v>
      </c>
      <c r="F106" s="9"/>
      <c r="G106" s="3">
        <f t="shared" si="43"/>
        <v>1451.7</v>
      </c>
      <c r="H106" s="3"/>
    </row>
    <row r="107" spans="1:8" s="1" customFormat="1" ht="21" customHeight="1" x14ac:dyDescent="0.15">
      <c r="A107" s="38"/>
      <c r="B107" s="3" t="s">
        <v>105</v>
      </c>
      <c r="C107" s="3">
        <v>10.5</v>
      </c>
      <c r="D107" s="8">
        <v>3155</v>
      </c>
      <c r="E107" s="3">
        <f t="shared" si="42"/>
        <v>39.799999999999997</v>
      </c>
      <c r="F107" s="9">
        <v>-0.3</v>
      </c>
      <c r="G107" s="3">
        <f t="shared" si="43"/>
        <v>39.5</v>
      </c>
      <c r="H107" s="3"/>
    </row>
    <row r="108" spans="1:8" s="1" customFormat="1" ht="21" customHeight="1" x14ac:dyDescent="0.15">
      <c r="A108" s="38" t="s">
        <v>191</v>
      </c>
      <c r="B108" s="4" t="s">
        <v>109</v>
      </c>
      <c r="C108" s="3">
        <v>9</v>
      </c>
      <c r="D108" s="8">
        <v>103327</v>
      </c>
      <c r="E108" s="3">
        <f t="shared" si="42"/>
        <v>1115.9000000000001</v>
      </c>
      <c r="F108" s="9"/>
      <c r="G108" s="3">
        <f t="shared" si="43"/>
        <v>1115.9000000000001</v>
      </c>
      <c r="H108" s="3"/>
    </row>
    <row r="109" spans="1:8" s="1" customFormat="1" ht="21" customHeight="1" x14ac:dyDescent="0.15">
      <c r="A109" s="38"/>
      <c r="B109" s="4" t="s">
        <v>106</v>
      </c>
      <c r="C109" s="3">
        <v>10.5</v>
      </c>
      <c r="D109" s="8">
        <v>103132</v>
      </c>
      <c r="E109" s="3">
        <f t="shared" si="42"/>
        <v>1299.5</v>
      </c>
      <c r="F109" s="9"/>
      <c r="G109" s="3">
        <f t="shared" si="43"/>
        <v>1299.5</v>
      </c>
      <c r="H109" s="3"/>
    </row>
    <row r="110" spans="1:8" s="1" customFormat="1" ht="21" customHeight="1" x14ac:dyDescent="0.15">
      <c r="A110" s="38"/>
      <c r="B110" s="4" t="s">
        <v>107</v>
      </c>
      <c r="C110" s="3">
        <v>10.5</v>
      </c>
      <c r="D110" s="8">
        <v>134696</v>
      </c>
      <c r="E110" s="3">
        <f t="shared" si="42"/>
        <v>1697.2</v>
      </c>
      <c r="F110" s="9"/>
      <c r="G110" s="3">
        <f t="shared" si="43"/>
        <v>1697.2</v>
      </c>
      <c r="H110" s="3"/>
    </row>
    <row r="111" spans="1:8" s="1" customFormat="1" ht="21" customHeight="1" x14ac:dyDescent="0.15">
      <c r="A111" s="38"/>
      <c r="B111" s="4" t="s">
        <v>108</v>
      </c>
      <c r="C111" s="3">
        <v>12</v>
      </c>
      <c r="D111" s="8">
        <v>154814</v>
      </c>
      <c r="E111" s="3">
        <f t="shared" si="42"/>
        <v>2229.3000000000002</v>
      </c>
      <c r="F111" s="9"/>
      <c r="G111" s="3">
        <f t="shared" si="43"/>
        <v>2229.3000000000002</v>
      </c>
      <c r="H111" s="3"/>
    </row>
    <row r="112" spans="1:8" s="42" customFormat="1" ht="21" customHeight="1" x14ac:dyDescent="0.15">
      <c r="A112" s="38" t="s">
        <v>110</v>
      </c>
      <c r="B112" s="4" t="s">
        <v>111</v>
      </c>
      <c r="C112" s="4"/>
      <c r="D112" s="39">
        <f t="shared" ref="D112:G112" si="44">SUM(D113,D119:D127)</f>
        <v>877141</v>
      </c>
      <c r="E112" s="40">
        <f t="shared" si="44"/>
        <v>10815.900000000001</v>
      </c>
      <c r="F112" s="41">
        <f t="shared" si="44"/>
        <v>0</v>
      </c>
      <c r="G112" s="40">
        <f t="shared" si="44"/>
        <v>10815.900000000001</v>
      </c>
      <c r="H112" s="40"/>
    </row>
    <row r="113" spans="1:8" s="42" customFormat="1" ht="27.95" customHeight="1" x14ac:dyDescent="0.15">
      <c r="A113" s="38"/>
      <c r="B113" s="4" t="s">
        <v>112</v>
      </c>
      <c r="C113" s="4"/>
      <c r="D113" s="39">
        <f t="shared" ref="D113:G113" si="45">SUM(D114:D118)</f>
        <v>158170</v>
      </c>
      <c r="E113" s="40">
        <f t="shared" si="45"/>
        <v>1775.9</v>
      </c>
      <c r="F113" s="41">
        <f t="shared" ref="F113" si="46">SUM(F114:F118)</f>
        <v>0</v>
      </c>
      <c r="G113" s="40">
        <f t="shared" si="45"/>
        <v>1775.9</v>
      </c>
      <c r="H113" s="40"/>
    </row>
    <row r="114" spans="1:8" s="1" customFormat="1" ht="21" customHeight="1" x14ac:dyDescent="0.15">
      <c r="A114" s="38"/>
      <c r="B114" s="3" t="s">
        <v>113</v>
      </c>
      <c r="C114" s="3">
        <v>10.5</v>
      </c>
      <c r="D114" s="8">
        <v>89143</v>
      </c>
      <c r="E114" s="3">
        <f t="shared" ref="E114:E127" si="47">ROUND(D114*C114*12/10000,1)</f>
        <v>1123.2</v>
      </c>
      <c r="F114" s="9"/>
      <c r="G114" s="3">
        <f t="shared" ref="G114:G127" si="48">E114+F114</f>
        <v>1123.2</v>
      </c>
      <c r="H114" s="3"/>
    </row>
    <row r="115" spans="1:8" s="1" customFormat="1" ht="21" customHeight="1" x14ac:dyDescent="0.15">
      <c r="A115" s="38"/>
      <c r="B115" s="3" t="s">
        <v>114</v>
      </c>
      <c r="C115" s="3">
        <v>7.5</v>
      </c>
      <c r="D115" s="8">
        <v>56315</v>
      </c>
      <c r="E115" s="3">
        <f t="shared" si="47"/>
        <v>506.8</v>
      </c>
      <c r="F115" s="9"/>
      <c r="G115" s="3">
        <f t="shared" si="48"/>
        <v>506.8</v>
      </c>
      <c r="H115" s="3"/>
    </row>
    <row r="116" spans="1:8" s="1" customFormat="1" ht="21" customHeight="1" x14ac:dyDescent="0.15">
      <c r="A116" s="38"/>
      <c r="B116" s="3" t="s">
        <v>115</v>
      </c>
      <c r="C116" s="3">
        <v>7.5</v>
      </c>
      <c r="D116" s="8">
        <v>3892</v>
      </c>
      <c r="E116" s="3">
        <f t="shared" si="47"/>
        <v>35</v>
      </c>
      <c r="F116" s="9"/>
      <c r="G116" s="3">
        <f t="shared" si="48"/>
        <v>35</v>
      </c>
      <c r="H116" s="3"/>
    </row>
    <row r="117" spans="1:8" s="1" customFormat="1" ht="21" customHeight="1" x14ac:dyDescent="0.15">
      <c r="A117" s="38"/>
      <c r="B117" s="3" t="s">
        <v>180</v>
      </c>
      <c r="C117" s="3">
        <v>10.5</v>
      </c>
      <c r="D117" s="8">
        <v>8683</v>
      </c>
      <c r="E117" s="3">
        <f t="shared" si="47"/>
        <v>109.4</v>
      </c>
      <c r="F117" s="9"/>
      <c r="G117" s="3">
        <f t="shared" si="48"/>
        <v>109.4</v>
      </c>
      <c r="H117" s="3"/>
    </row>
    <row r="118" spans="1:8" s="1" customFormat="1" ht="21" customHeight="1" x14ac:dyDescent="0.15">
      <c r="A118" s="38"/>
      <c r="B118" s="3" t="s">
        <v>116</v>
      </c>
      <c r="C118" s="3">
        <v>9</v>
      </c>
      <c r="D118" s="8">
        <v>137</v>
      </c>
      <c r="E118" s="3">
        <f t="shared" si="47"/>
        <v>1.5</v>
      </c>
      <c r="F118" s="9"/>
      <c r="G118" s="3">
        <f t="shared" si="48"/>
        <v>1.5</v>
      </c>
      <c r="H118" s="3"/>
    </row>
    <row r="119" spans="1:8" s="1" customFormat="1" ht="21" customHeight="1" x14ac:dyDescent="0.15">
      <c r="A119" s="38"/>
      <c r="B119" s="4" t="s">
        <v>118</v>
      </c>
      <c r="C119" s="3">
        <v>10.5</v>
      </c>
      <c r="D119" s="8">
        <v>99173</v>
      </c>
      <c r="E119" s="3">
        <f t="shared" si="47"/>
        <v>1249.5999999999999</v>
      </c>
      <c r="F119" s="9"/>
      <c r="G119" s="3">
        <f t="shared" si="48"/>
        <v>1249.5999999999999</v>
      </c>
      <c r="H119" s="3"/>
    </row>
    <row r="120" spans="1:8" s="1" customFormat="1" ht="22.5" customHeight="1" x14ac:dyDescent="0.15">
      <c r="A120" s="38"/>
      <c r="B120" s="4" t="s">
        <v>120</v>
      </c>
      <c r="C120" s="3">
        <v>10.5</v>
      </c>
      <c r="D120" s="8">
        <v>101918</v>
      </c>
      <c r="E120" s="3">
        <f t="shared" si="47"/>
        <v>1284.2</v>
      </c>
      <c r="F120" s="9"/>
      <c r="G120" s="3">
        <f t="shared" si="48"/>
        <v>1284.2</v>
      </c>
      <c r="H120" s="3"/>
    </row>
    <row r="121" spans="1:8" s="1" customFormat="1" ht="22.5" customHeight="1" x14ac:dyDescent="0.15">
      <c r="A121" s="38"/>
      <c r="B121" s="4" t="s">
        <v>122</v>
      </c>
      <c r="C121" s="3">
        <v>10.5</v>
      </c>
      <c r="D121" s="8">
        <v>124789</v>
      </c>
      <c r="E121" s="3">
        <f t="shared" si="47"/>
        <v>1572.3</v>
      </c>
      <c r="F121" s="9"/>
      <c r="G121" s="3">
        <f t="shared" si="48"/>
        <v>1572.3</v>
      </c>
      <c r="H121" s="3"/>
    </row>
    <row r="122" spans="1:8" s="1" customFormat="1" ht="22.5" customHeight="1" x14ac:dyDescent="0.15">
      <c r="A122" s="38"/>
      <c r="B122" s="4" t="s">
        <v>121</v>
      </c>
      <c r="C122" s="3">
        <v>12</v>
      </c>
      <c r="D122" s="8">
        <v>36282</v>
      </c>
      <c r="E122" s="3">
        <f t="shared" si="47"/>
        <v>522.5</v>
      </c>
      <c r="F122" s="9"/>
      <c r="G122" s="3">
        <f t="shared" si="48"/>
        <v>522.5</v>
      </c>
      <c r="H122" s="3"/>
    </row>
    <row r="123" spans="1:8" s="1" customFormat="1" ht="22.5" customHeight="1" x14ac:dyDescent="0.15">
      <c r="A123" s="38"/>
      <c r="B123" s="4" t="s">
        <v>125</v>
      </c>
      <c r="C123" s="3">
        <v>9</v>
      </c>
      <c r="D123" s="8">
        <v>69608</v>
      </c>
      <c r="E123" s="3">
        <f t="shared" si="47"/>
        <v>751.8</v>
      </c>
      <c r="F123" s="9"/>
      <c r="G123" s="3">
        <f t="shared" si="48"/>
        <v>751.8</v>
      </c>
      <c r="H123" s="3"/>
    </row>
    <row r="124" spans="1:8" s="1" customFormat="1" ht="22.5" customHeight="1" x14ac:dyDescent="0.15">
      <c r="A124" s="38"/>
      <c r="B124" s="4" t="s">
        <v>123</v>
      </c>
      <c r="C124" s="3">
        <v>10.5</v>
      </c>
      <c r="D124" s="8">
        <v>52918</v>
      </c>
      <c r="E124" s="3">
        <f t="shared" si="47"/>
        <v>666.8</v>
      </c>
      <c r="F124" s="9"/>
      <c r="G124" s="3">
        <f t="shared" si="48"/>
        <v>666.8</v>
      </c>
      <c r="H124" s="3"/>
    </row>
    <row r="125" spans="1:8" s="1" customFormat="1" ht="22.5" customHeight="1" x14ac:dyDescent="0.15">
      <c r="A125" s="38"/>
      <c r="B125" s="4" t="s">
        <v>124</v>
      </c>
      <c r="C125" s="3">
        <v>10.5</v>
      </c>
      <c r="D125" s="8">
        <v>57102</v>
      </c>
      <c r="E125" s="3">
        <f t="shared" si="47"/>
        <v>719.5</v>
      </c>
      <c r="F125" s="9"/>
      <c r="G125" s="3">
        <f t="shared" si="48"/>
        <v>719.5</v>
      </c>
      <c r="H125" s="3"/>
    </row>
    <row r="126" spans="1:8" s="1" customFormat="1" ht="22.5" customHeight="1" x14ac:dyDescent="0.15">
      <c r="A126" s="38"/>
      <c r="B126" s="4" t="s">
        <v>119</v>
      </c>
      <c r="C126" s="3">
        <v>12</v>
      </c>
      <c r="D126" s="8">
        <v>22681</v>
      </c>
      <c r="E126" s="3">
        <f t="shared" si="47"/>
        <v>326.60000000000002</v>
      </c>
      <c r="F126" s="9"/>
      <c r="G126" s="3">
        <f t="shared" si="48"/>
        <v>326.60000000000002</v>
      </c>
      <c r="H126" s="3"/>
    </row>
    <row r="127" spans="1:8" s="1" customFormat="1" ht="22.5" customHeight="1" x14ac:dyDescent="0.15">
      <c r="A127" s="38"/>
      <c r="B127" s="4" t="s">
        <v>117</v>
      </c>
      <c r="C127" s="3">
        <v>10.5</v>
      </c>
      <c r="D127" s="8">
        <v>154500</v>
      </c>
      <c r="E127" s="3">
        <f t="shared" si="47"/>
        <v>1946.7</v>
      </c>
      <c r="F127" s="9"/>
      <c r="G127" s="3">
        <f t="shared" si="48"/>
        <v>1946.7</v>
      </c>
      <c r="H127" s="3"/>
    </row>
    <row r="128" spans="1:8" s="42" customFormat="1" ht="22.5" customHeight="1" x14ac:dyDescent="0.15">
      <c r="A128" s="38" t="s">
        <v>192</v>
      </c>
      <c r="B128" s="4" t="s">
        <v>126</v>
      </c>
      <c r="C128" s="4"/>
      <c r="D128" s="39">
        <f t="shared" ref="D128:G128" si="49">SUM(D129,D132:D140)</f>
        <v>616250</v>
      </c>
      <c r="E128" s="40">
        <f t="shared" si="49"/>
        <v>6145.9</v>
      </c>
      <c r="F128" s="41">
        <f t="shared" si="49"/>
        <v>0</v>
      </c>
      <c r="G128" s="40">
        <f t="shared" si="49"/>
        <v>6145.9</v>
      </c>
      <c r="H128" s="40"/>
    </row>
    <row r="129" spans="1:8" s="42" customFormat="1" ht="32.1" customHeight="1" x14ac:dyDescent="0.15">
      <c r="A129" s="38"/>
      <c r="B129" s="4" t="s">
        <v>127</v>
      </c>
      <c r="C129" s="4"/>
      <c r="D129" s="39">
        <f t="shared" ref="D129:G129" si="50">SUM(D130:D131)</f>
        <v>64601</v>
      </c>
      <c r="E129" s="40">
        <f t="shared" si="50"/>
        <v>304.10000000000002</v>
      </c>
      <c r="F129" s="41">
        <f t="shared" ref="F129" si="51">SUM(F130:F131)</f>
        <v>0</v>
      </c>
      <c r="G129" s="40">
        <f t="shared" si="50"/>
        <v>304.10000000000002</v>
      </c>
      <c r="H129" s="40"/>
    </row>
    <row r="130" spans="1:8" s="1" customFormat="1" ht="22.5" customHeight="1" x14ac:dyDescent="0.15">
      <c r="A130" s="38"/>
      <c r="B130" s="3" t="s">
        <v>128</v>
      </c>
      <c r="C130" s="3">
        <v>3</v>
      </c>
      <c r="D130" s="8">
        <v>24835</v>
      </c>
      <c r="E130" s="3">
        <f t="shared" ref="E130:E140" si="52">ROUND(D130*C130*12/10000,1)</f>
        <v>89.4</v>
      </c>
      <c r="F130" s="9"/>
      <c r="G130" s="3">
        <f t="shared" ref="G130:G140" si="53">E130+F130</f>
        <v>89.4</v>
      </c>
      <c r="H130" s="3"/>
    </row>
    <row r="131" spans="1:8" s="1" customFormat="1" ht="22.5" customHeight="1" x14ac:dyDescent="0.15">
      <c r="A131" s="38"/>
      <c r="B131" s="3" t="s">
        <v>129</v>
      </c>
      <c r="C131" s="3">
        <v>4.5</v>
      </c>
      <c r="D131" s="8">
        <v>39766</v>
      </c>
      <c r="E131" s="3">
        <f t="shared" si="52"/>
        <v>214.7</v>
      </c>
      <c r="F131" s="9"/>
      <c r="G131" s="3">
        <f t="shared" si="53"/>
        <v>214.7</v>
      </c>
      <c r="H131" s="3"/>
    </row>
    <row r="132" spans="1:8" s="1" customFormat="1" ht="22.5" customHeight="1" x14ac:dyDescent="0.15">
      <c r="A132" s="38"/>
      <c r="B132" s="4" t="s">
        <v>138</v>
      </c>
      <c r="C132" s="3">
        <v>0</v>
      </c>
      <c r="D132" s="8">
        <v>46544</v>
      </c>
      <c r="E132" s="3">
        <f t="shared" si="52"/>
        <v>0</v>
      </c>
      <c r="F132" s="9"/>
      <c r="G132" s="3">
        <f t="shared" si="53"/>
        <v>0</v>
      </c>
      <c r="H132" s="3"/>
    </row>
    <row r="133" spans="1:8" s="1" customFormat="1" ht="22.5" customHeight="1" x14ac:dyDescent="0.15">
      <c r="A133" s="38"/>
      <c r="B133" s="4" t="s">
        <v>130</v>
      </c>
      <c r="C133" s="3">
        <v>9</v>
      </c>
      <c r="D133" s="8">
        <v>103671</v>
      </c>
      <c r="E133" s="3">
        <f t="shared" si="52"/>
        <v>1119.5999999999999</v>
      </c>
      <c r="F133" s="9"/>
      <c r="G133" s="3">
        <f t="shared" si="53"/>
        <v>1119.5999999999999</v>
      </c>
      <c r="H133" s="3"/>
    </row>
    <row r="134" spans="1:8" s="1" customFormat="1" ht="22.5" customHeight="1" x14ac:dyDescent="0.15">
      <c r="A134" s="38"/>
      <c r="B134" s="4" t="s">
        <v>132</v>
      </c>
      <c r="C134" s="3">
        <v>7.5</v>
      </c>
      <c r="D134" s="8">
        <v>88527</v>
      </c>
      <c r="E134" s="3">
        <f t="shared" si="52"/>
        <v>796.7</v>
      </c>
      <c r="F134" s="9"/>
      <c r="G134" s="3">
        <f t="shared" si="53"/>
        <v>796.7</v>
      </c>
      <c r="H134" s="3"/>
    </row>
    <row r="135" spans="1:8" s="1" customFormat="1" ht="22.5" customHeight="1" x14ac:dyDescent="0.15">
      <c r="A135" s="38"/>
      <c r="B135" s="4" t="s">
        <v>131</v>
      </c>
      <c r="C135" s="3">
        <v>10.5</v>
      </c>
      <c r="D135" s="8">
        <v>73444</v>
      </c>
      <c r="E135" s="3">
        <f t="shared" si="52"/>
        <v>925.4</v>
      </c>
      <c r="F135" s="9"/>
      <c r="G135" s="3">
        <f t="shared" si="53"/>
        <v>925.4</v>
      </c>
      <c r="H135" s="3"/>
    </row>
    <row r="136" spans="1:8" s="1" customFormat="1" ht="22.5" customHeight="1" x14ac:dyDescent="0.15">
      <c r="A136" s="38"/>
      <c r="B136" s="4" t="s">
        <v>133</v>
      </c>
      <c r="C136" s="3">
        <v>9</v>
      </c>
      <c r="D136" s="8">
        <v>50813</v>
      </c>
      <c r="E136" s="3">
        <f t="shared" si="52"/>
        <v>548.79999999999995</v>
      </c>
      <c r="F136" s="9"/>
      <c r="G136" s="3">
        <f t="shared" si="53"/>
        <v>548.79999999999995</v>
      </c>
      <c r="H136" s="3"/>
    </row>
    <row r="137" spans="1:8" s="1" customFormat="1" ht="22.5" customHeight="1" x14ac:dyDescent="0.15">
      <c r="A137" s="38"/>
      <c r="B137" s="4" t="s">
        <v>134</v>
      </c>
      <c r="C137" s="3">
        <v>9</v>
      </c>
      <c r="D137" s="8">
        <v>45234</v>
      </c>
      <c r="E137" s="3">
        <f t="shared" si="52"/>
        <v>488.5</v>
      </c>
      <c r="F137" s="9"/>
      <c r="G137" s="3">
        <f t="shared" si="53"/>
        <v>488.5</v>
      </c>
      <c r="H137" s="3"/>
    </row>
    <row r="138" spans="1:8" s="1" customFormat="1" ht="22.5" customHeight="1" x14ac:dyDescent="0.15">
      <c r="A138" s="38"/>
      <c r="B138" s="4" t="s">
        <v>135</v>
      </c>
      <c r="C138" s="3">
        <v>10.5</v>
      </c>
      <c r="D138" s="8">
        <v>56853</v>
      </c>
      <c r="E138" s="3">
        <f t="shared" si="52"/>
        <v>716.3</v>
      </c>
      <c r="F138" s="9"/>
      <c r="G138" s="3">
        <f t="shared" si="53"/>
        <v>716.3</v>
      </c>
      <c r="H138" s="3"/>
    </row>
    <row r="139" spans="1:8" s="1" customFormat="1" ht="22.5" customHeight="1" x14ac:dyDescent="0.15">
      <c r="A139" s="38" t="s">
        <v>192</v>
      </c>
      <c r="B139" s="4" t="s">
        <v>136</v>
      </c>
      <c r="C139" s="3">
        <v>12</v>
      </c>
      <c r="D139" s="8">
        <v>26258</v>
      </c>
      <c r="E139" s="3">
        <f t="shared" si="52"/>
        <v>378.1</v>
      </c>
      <c r="F139" s="9"/>
      <c r="G139" s="3">
        <f t="shared" si="53"/>
        <v>378.1</v>
      </c>
      <c r="H139" s="3"/>
    </row>
    <row r="140" spans="1:8" s="1" customFormat="1" ht="22.5" customHeight="1" x14ac:dyDescent="0.15">
      <c r="A140" s="38"/>
      <c r="B140" s="4" t="s">
        <v>137</v>
      </c>
      <c r="C140" s="3">
        <v>12</v>
      </c>
      <c r="D140" s="8">
        <v>60305</v>
      </c>
      <c r="E140" s="3">
        <f t="shared" si="52"/>
        <v>868.4</v>
      </c>
      <c r="F140" s="9"/>
      <c r="G140" s="3">
        <f t="shared" si="53"/>
        <v>868.4</v>
      </c>
      <c r="H140" s="3"/>
    </row>
    <row r="141" spans="1:8" s="42" customFormat="1" ht="22.5" customHeight="1" x14ac:dyDescent="0.15">
      <c r="A141" s="38" t="s">
        <v>139</v>
      </c>
      <c r="B141" s="4" t="s">
        <v>140</v>
      </c>
      <c r="C141" s="4"/>
      <c r="D141" s="39">
        <f t="shared" ref="D141:G141" si="54">SUM(D142,D144:D147)</f>
        <v>558560</v>
      </c>
      <c r="E141" s="40">
        <f t="shared" si="54"/>
        <v>7378.1</v>
      </c>
      <c r="F141" s="41">
        <f t="shared" si="54"/>
        <v>-75.099999999999994</v>
      </c>
      <c r="G141" s="40">
        <f t="shared" si="54"/>
        <v>7303</v>
      </c>
      <c r="H141" s="40"/>
    </row>
    <row r="142" spans="1:8" s="42" customFormat="1" ht="30.95" customHeight="1" x14ac:dyDescent="0.15">
      <c r="A142" s="38"/>
      <c r="B142" s="4" t="s">
        <v>141</v>
      </c>
      <c r="C142" s="4"/>
      <c r="D142" s="39">
        <f t="shared" ref="D142:G142" si="55">SUM(D143:D143)</f>
        <v>41982</v>
      </c>
      <c r="E142" s="40">
        <f t="shared" si="55"/>
        <v>377.8</v>
      </c>
      <c r="F142" s="41">
        <f t="shared" si="55"/>
        <v>0</v>
      </c>
      <c r="G142" s="40">
        <f t="shared" si="55"/>
        <v>377.8</v>
      </c>
      <c r="H142" s="40"/>
    </row>
    <row r="143" spans="1:8" s="1" customFormat="1" ht="22.5" customHeight="1" x14ac:dyDescent="0.15">
      <c r="A143" s="38"/>
      <c r="B143" s="3" t="s">
        <v>142</v>
      </c>
      <c r="C143" s="3">
        <v>7.5</v>
      </c>
      <c r="D143" s="8">
        <v>41982</v>
      </c>
      <c r="E143" s="3">
        <f>ROUND(D143*C143*12/10000,1)</f>
        <v>377.8</v>
      </c>
      <c r="F143" s="9"/>
      <c r="G143" s="3">
        <f t="shared" ref="G143:G147" si="56">E143+F143</f>
        <v>377.8</v>
      </c>
      <c r="H143" s="3"/>
    </row>
    <row r="144" spans="1:8" s="1" customFormat="1" ht="22.5" customHeight="1" x14ac:dyDescent="0.15">
      <c r="A144" s="38"/>
      <c r="B144" s="4" t="s">
        <v>146</v>
      </c>
      <c r="C144" s="3">
        <v>12</v>
      </c>
      <c r="D144" s="8">
        <v>164318</v>
      </c>
      <c r="E144" s="3">
        <f>ROUND(D144*C144*12/10000,1)</f>
        <v>2366.1999999999998</v>
      </c>
      <c r="F144" s="9">
        <v>-9.3000000000000007</v>
      </c>
      <c r="G144" s="3">
        <f t="shared" si="56"/>
        <v>2356.8999999999996</v>
      </c>
      <c r="H144" s="3"/>
    </row>
    <row r="145" spans="1:8" s="1" customFormat="1" ht="22.5" customHeight="1" x14ac:dyDescent="0.15">
      <c r="A145" s="38"/>
      <c r="B145" s="4" t="s">
        <v>145</v>
      </c>
      <c r="C145" s="3">
        <v>6</v>
      </c>
      <c r="D145" s="8">
        <v>27711</v>
      </c>
      <c r="E145" s="3">
        <f>ROUND(D145*C145*12/10000,1)</f>
        <v>199.5</v>
      </c>
      <c r="F145" s="9"/>
      <c r="G145" s="3">
        <f t="shared" si="56"/>
        <v>199.5</v>
      </c>
      <c r="H145" s="3"/>
    </row>
    <row r="146" spans="1:8" s="1" customFormat="1" ht="22.5" customHeight="1" x14ac:dyDescent="0.15">
      <c r="A146" s="38"/>
      <c r="B146" s="4" t="s">
        <v>143</v>
      </c>
      <c r="C146" s="3">
        <v>10.5</v>
      </c>
      <c r="D146" s="8">
        <v>132685</v>
      </c>
      <c r="E146" s="3">
        <f>ROUND(D146*C146*12/10000,1)</f>
        <v>1671.8</v>
      </c>
      <c r="F146" s="9">
        <v>-65.8</v>
      </c>
      <c r="G146" s="3">
        <f t="shared" si="56"/>
        <v>1606</v>
      </c>
      <c r="H146" s="3"/>
    </row>
    <row r="147" spans="1:8" s="1" customFormat="1" ht="22.5" customHeight="1" x14ac:dyDescent="0.15">
      <c r="A147" s="38"/>
      <c r="B147" s="4" t="s">
        <v>144</v>
      </c>
      <c r="C147" s="3">
        <v>12</v>
      </c>
      <c r="D147" s="8">
        <v>191864</v>
      </c>
      <c r="E147" s="3">
        <f>ROUND(D147*C147*12/10000,1)</f>
        <v>2762.8</v>
      </c>
      <c r="F147" s="9"/>
      <c r="G147" s="3">
        <f t="shared" si="56"/>
        <v>2762.8</v>
      </c>
      <c r="H147" s="3"/>
    </row>
    <row r="148" spans="1:8" s="42" customFormat="1" ht="22.5" customHeight="1" x14ac:dyDescent="0.15">
      <c r="A148" s="38" t="s">
        <v>147</v>
      </c>
      <c r="B148" s="4" t="s">
        <v>148</v>
      </c>
      <c r="C148" s="4"/>
      <c r="D148" s="39">
        <f t="shared" ref="D148:G148" si="57">SUM(D149,D151:D162)</f>
        <v>779494</v>
      </c>
      <c r="E148" s="40">
        <f t="shared" si="57"/>
        <v>10156.399999999998</v>
      </c>
      <c r="F148" s="41">
        <f t="shared" si="57"/>
        <v>-26.8</v>
      </c>
      <c r="G148" s="40">
        <f t="shared" si="57"/>
        <v>10129.599999999997</v>
      </c>
      <c r="H148" s="40"/>
    </row>
    <row r="149" spans="1:8" s="42" customFormat="1" ht="30.95" customHeight="1" x14ac:dyDescent="0.15">
      <c r="A149" s="38"/>
      <c r="B149" s="4" t="s">
        <v>149</v>
      </c>
      <c r="C149" s="4"/>
      <c r="D149" s="39">
        <f t="shared" ref="D149:G149" si="58">SUM(D150:D150)</f>
        <v>22438</v>
      </c>
      <c r="E149" s="40">
        <f t="shared" si="58"/>
        <v>201.9</v>
      </c>
      <c r="F149" s="41">
        <f t="shared" si="58"/>
        <v>0</v>
      </c>
      <c r="G149" s="40">
        <f t="shared" si="58"/>
        <v>201.9</v>
      </c>
      <c r="H149" s="40"/>
    </row>
    <row r="150" spans="1:8" s="1" customFormat="1" ht="18.95" customHeight="1" x14ac:dyDescent="0.15">
      <c r="A150" s="38"/>
      <c r="B150" s="3" t="s">
        <v>150</v>
      </c>
      <c r="C150" s="3">
        <v>7.5</v>
      </c>
      <c r="D150" s="8">
        <v>22438</v>
      </c>
      <c r="E150" s="3">
        <f t="shared" ref="E150:E162" si="59">ROUND(D150*C150*12/10000,1)</f>
        <v>201.9</v>
      </c>
      <c r="F150" s="9"/>
      <c r="G150" s="3">
        <f t="shared" ref="G150:G162" si="60">E150+F150</f>
        <v>201.9</v>
      </c>
      <c r="H150" s="3"/>
    </row>
    <row r="151" spans="1:8" s="1" customFormat="1" ht="18.95" customHeight="1" x14ac:dyDescent="0.15">
      <c r="A151" s="38"/>
      <c r="B151" s="4" t="s">
        <v>152</v>
      </c>
      <c r="C151" s="3">
        <v>10.5</v>
      </c>
      <c r="D151" s="8">
        <v>104723</v>
      </c>
      <c r="E151" s="3">
        <f t="shared" si="59"/>
        <v>1319.5</v>
      </c>
      <c r="F151" s="9"/>
      <c r="G151" s="3">
        <f t="shared" si="60"/>
        <v>1319.5</v>
      </c>
      <c r="H151" s="3"/>
    </row>
    <row r="152" spans="1:8" s="1" customFormat="1" ht="18" customHeight="1" x14ac:dyDescent="0.15">
      <c r="A152" s="38"/>
      <c r="B152" s="4" t="s">
        <v>153</v>
      </c>
      <c r="C152" s="3">
        <v>10.5</v>
      </c>
      <c r="D152" s="8">
        <v>80950</v>
      </c>
      <c r="E152" s="3">
        <f t="shared" si="59"/>
        <v>1020</v>
      </c>
      <c r="F152" s="9"/>
      <c r="G152" s="3">
        <f t="shared" si="60"/>
        <v>1020</v>
      </c>
      <c r="H152" s="3"/>
    </row>
    <row r="153" spans="1:8" s="1" customFormat="1" ht="18.95" customHeight="1" x14ac:dyDescent="0.15">
      <c r="A153" s="38"/>
      <c r="B153" s="4" t="s">
        <v>154</v>
      </c>
      <c r="C153" s="3">
        <v>12</v>
      </c>
      <c r="D153" s="8">
        <v>151675</v>
      </c>
      <c r="E153" s="3">
        <f t="shared" si="59"/>
        <v>2184.1</v>
      </c>
      <c r="F153" s="9"/>
      <c r="G153" s="3">
        <f t="shared" si="60"/>
        <v>2184.1</v>
      </c>
      <c r="H153" s="3"/>
    </row>
    <row r="154" spans="1:8" s="1" customFormat="1" ht="17.100000000000001" customHeight="1" x14ac:dyDescent="0.15">
      <c r="A154" s="38"/>
      <c r="B154" s="4" t="s">
        <v>156</v>
      </c>
      <c r="C154" s="3">
        <v>10.5</v>
      </c>
      <c r="D154" s="8">
        <v>55453</v>
      </c>
      <c r="E154" s="3">
        <f t="shared" si="59"/>
        <v>698.7</v>
      </c>
      <c r="F154" s="9">
        <v>-26.8</v>
      </c>
      <c r="G154" s="3">
        <f t="shared" si="60"/>
        <v>671.90000000000009</v>
      </c>
      <c r="H154" s="3"/>
    </row>
    <row r="155" spans="1:8" s="1" customFormat="1" ht="18" customHeight="1" x14ac:dyDescent="0.15">
      <c r="A155" s="38"/>
      <c r="B155" s="4" t="s">
        <v>157</v>
      </c>
      <c r="C155" s="3">
        <v>12</v>
      </c>
      <c r="D155" s="8">
        <v>41032</v>
      </c>
      <c r="E155" s="3">
        <f t="shared" si="59"/>
        <v>590.9</v>
      </c>
      <c r="F155" s="9"/>
      <c r="G155" s="3">
        <f t="shared" si="60"/>
        <v>590.9</v>
      </c>
      <c r="H155" s="3"/>
    </row>
    <row r="156" spans="1:8" s="1" customFormat="1" ht="18.95" customHeight="1" x14ac:dyDescent="0.15">
      <c r="A156" s="38"/>
      <c r="B156" s="4" t="s">
        <v>158</v>
      </c>
      <c r="C156" s="3">
        <v>10.5</v>
      </c>
      <c r="D156" s="8">
        <v>61146</v>
      </c>
      <c r="E156" s="3">
        <f t="shared" si="59"/>
        <v>770.4</v>
      </c>
      <c r="F156" s="9"/>
      <c r="G156" s="3">
        <f t="shared" si="60"/>
        <v>770.4</v>
      </c>
      <c r="H156" s="3"/>
    </row>
    <row r="157" spans="1:8" s="1" customFormat="1" ht="18" customHeight="1" x14ac:dyDescent="0.15">
      <c r="A157" s="38"/>
      <c r="B157" s="4" t="s">
        <v>151</v>
      </c>
      <c r="C157" s="3">
        <v>12</v>
      </c>
      <c r="D157" s="8">
        <v>51242</v>
      </c>
      <c r="E157" s="3">
        <f t="shared" si="59"/>
        <v>737.9</v>
      </c>
      <c r="F157" s="9"/>
      <c r="G157" s="3">
        <f t="shared" si="60"/>
        <v>737.9</v>
      </c>
      <c r="H157" s="3"/>
    </row>
    <row r="158" spans="1:8" s="1" customFormat="1" ht="18" customHeight="1" x14ac:dyDescent="0.15">
      <c r="A158" s="38"/>
      <c r="B158" s="4" t="s">
        <v>162</v>
      </c>
      <c r="C158" s="3">
        <v>9</v>
      </c>
      <c r="D158" s="8">
        <v>76984</v>
      </c>
      <c r="E158" s="3">
        <f t="shared" si="59"/>
        <v>831.4</v>
      </c>
      <c r="F158" s="9"/>
      <c r="G158" s="3">
        <f t="shared" si="60"/>
        <v>831.4</v>
      </c>
      <c r="H158" s="3"/>
    </row>
    <row r="159" spans="1:8" s="1" customFormat="1" ht="22.5" customHeight="1" x14ac:dyDescent="0.15">
      <c r="A159" s="38"/>
      <c r="B159" s="4" t="s">
        <v>161</v>
      </c>
      <c r="C159" s="3">
        <v>7.5</v>
      </c>
      <c r="D159" s="8">
        <v>3872</v>
      </c>
      <c r="E159" s="3">
        <f t="shared" si="59"/>
        <v>34.799999999999997</v>
      </c>
      <c r="F159" s="9"/>
      <c r="G159" s="3">
        <f t="shared" si="60"/>
        <v>34.799999999999997</v>
      </c>
      <c r="H159" s="3"/>
    </row>
    <row r="160" spans="1:8" s="1" customFormat="1" ht="22.5" customHeight="1" x14ac:dyDescent="0.15">
      <c r="A160" s="38"/>
      <c r="B160" s="4" t="s">
        <v>155</v>
      </c>
      <c r="C160" s="3">
        <v>10.5</v>
      </c>
      <c r="D160" s="8">
        <v>58284</v>
      </c>
      <c r="E160" s="3">
        <f t="shared" si="59"/>
        <v>734.4</v>
      </c>
      <c r="F160" s="9"/>
      <c r="G160" s="3">
        <f t="shared" si="60"/>
        <v>734.4</v>
      </c>
      <c r="H160" s="3"/>
    </row>
    <row r="161" spans="1:8" s="1" customFormat="1" ht="22.5" customHeight="1" x14ac:dyDescent="0.15">
      <c r="A161" s="38"/>
      <c r="B161" s="4" t="s">
        <v>159</v>
      </c>
      <c r="C161" s="3">
        <v>12</v>
      </c>
      <c r="D161" s="8">
        <v>36419</v>
      </c>
      <c r="E161" s="3">
        <f t="shared" si="59"/>
        <v>524.4</v>
      </c>
      <c r="F161" s="9"/>
      <c r="G161" s="3">
        <f t="shared" si="60"/>
        <v>524.4</v>
      </c>
      <c r="H161" s="3"/>
    </row>
    <row r="162" spans="1:8" s="1" customFormat="1" ht="22.5" customHeight="1" x14ac:dyDescent="0.15">
      <c r="A162" s="38"/>
      <c r="B162" s="4" t="s">
        <v>160</v>
      </c>
      <c r="C162" s="3">
        <v>12</v>
      </c>
      <c r="D162" s="8">
        <v>35276</v>
      </c>
      <c r="E162" s="3">
        <f t="shared" si="59"/>
        <v>508</v>
      </c>
      <c r="F162" s="9"/>
      <c r="G162" s="3">
        <f t="shared" si="60"/>
        <v>508</v>
      </c>
      <c r="H162" s="3"/>
    </row>
    <row r="163" spans="1:8" s="42" customFormat="1" ht="20.100000000000001" customHeight="1" x14ac:dyDescent="0.15">
      <c r="A163" s="44" t="s">
        <v>163</v>
      </c>
      <c r="B163" s="37" t="s">
        <v>164</v>
      </c>
      <c r="C163" s="37"/>
      <c r="D163" s="39">
        <f t="shared" ref="D163:G163" si="61">SUM(D164:D171)</f>
        <v>386628</v>
      </c>
      <c r="E163" s="40">
        <f t="shared" si="61"/>
        <v>5123.7</v>
      </c>
      <c r="F163" s="41">
        <f t="shared" ref="F163" si="62">SUM(F164:F171)</f>
        <v>-8.6</v>
      </c>
      <c r="G163" s="40">
        <f t="shared" si="61"/>
        <v>5115.1000000000004</v>
      </c>
      <c r="H163" s="40"/>
    </row>
    <row r="164" spans="1:8" s="1" customFormat="1" ht="20.100000000000001" customHeight="1" x14ac:dyDescent="0.15">
      <c r="A164" s="44"/>
      <c r="B164" s="4" t="s">
        <v>165</v>
      </c>
      <c r="C164" s="3">
        <v>6</v>
      </c>
      <c r="D164" s="8">
        <v>27249</v>
      </c>
      <c r="E164" s="3">
        <f t="shared" ref="E164:E171" si="63">ROUND(D164*C164*12/10000,1)</f>
        <v>196.2</v>
      </c>
      <c r="F164" s="9"/>
      <c r="G164" s="3">
        <f t="shared" ref="G164:G171" si="64">E164+F164</f>
        <v>196.2</v>
      </c>
      <c r="H164" s="3"/>
    </row>
    <row r="165" spans="1:8" s="1" customFormat="1" ht="20.100000000000001" customHeight="1" x14ac:dyDescent="0.15">
      <c r="A165" s="44"/>
      <c r="B165" s="4" t="s">
        <v>166</v>
      </c>
      <c r="C165" s="3">
        <v>10.5</v>
      </c>
      <c r="D165" s="8">
        <v>42990</v>
      </c>
      <c r="E165" s="3">
        <f t="shared" si="63"/>
        <v>541.70000000000005</v>
      </c>
      <c r="F165" s="9"/>
      <c r="G165" s="3">
        <f t="shared" si="64"/>
        <v>541.70000000000005</v>
      </c>
      <c r="H165" s="3"/>
    </row>
    <row r="166" spans="1:8" s="1" customFormat="1" ht="20.100000000000001" customHeight="1" x14ac:dyDescent="0.15">
      <c r="A166" s="44"/>
      <c r="B166" s="4" t="s">
        <v>167</v>
      </c>
      <c r="C166" s="3">
        <v>10.5</v>
      </c>
      <c r="D166" s="8">
        <v>54161</v>
      </c>
      <c r="E166" s="3">
        <f t="shared" si="63"/>
        <v>682.4</v>
      </c>
      <c r="F166" s="9"/>
      <c r="G166" s="3">
        <f t="shared" si="64"/>
        <v>682.4</v>
      </c>
      <c r="H166" s="3"/>
    </row>
    <row r="167" spans="1:8" s="1" customFormat="1" ht="20.100000000000001" customHeight="1" x14ac:dyDescent="0.15">
      <c r="A167" s="44"/>
      <c r="B167" s="4" t="s">
        <v>168</v>
      </c>
      <c r="C167" s="3">
        <v>10.5</v>
      </c>
      <c r="D167" s="8">
        <v>40388</v>
      </c>
      <c r="E167" s="3">
        <f t="shared" si="63"/>
        <v>508.9</v>
      </c>
      <c r="F167" s="9"/>
      <c r="G167" s="3">
        <f t="shared" si="64"/>
        <v>508.9</v>
      </c>
      <c r="H167" s="3"/>
    </row>
    <row r="168" spans="1:8" s="1" customFormat="1" ht="20.100000000000001" customHeight="1" x14ac:dyDescent="0.15">
      <c r="A168" s="44"/>
      <c r="B168" s="4" t="s">
        <v>169</v>
      </c>
      <c r="C168" s="3">
        <v>12</v>
      </c>
      <c r="D168" s="8">
        <v>47033</v>
      </c>
      <c r="E168" s="3">
        <f t="shared" si="63"/>
        <v>677.3</v>
      </c>
      <c r="F168" s="9">
        <v>-8.6</v>
      </c>
      <c r="G168" s="3">
        <f t="shared" si="64"/>
        <v>668.69999999999993</v>
      </c>
      <c r="H168" s="3"/>
    </row>
    <row r="169" spans="1:8" s="1" customFormat="1" ht="20.100000000000001" customHeight="1" x14ac:dyDescent="0.15">
      <c r="A169" s="44"/>
      <c r="B169" s="4" t="s">
        <v>170</v>
      </c>
      <c r="C169" s="3">
        <v>12</v>
      </c>
      <c r="D169" s="8">
        <v>19314</v>
      </c>
      <c r="E169" s="3">
        <f t="shared" si="63"/>
        <v>278.10000000000002</v>
      </c>
      <c r="F169" s="9"/>
      <c r="G169" s="3">
        <f t="shared" si="64"/>
        <v>278.10000000000002</v>
      </c>
      <c r="H169" s="3"/>
    </row>
    <row r="170" spans="1:8" s="1" customFormat="1" ht="20.100000000000001" customHeight="1" x14ac:dyDescent="0.15">
      <c r="A170" s="44"/>
      <c r="B170" s="4" t="s">
        <v>171</v>
      </c>
      <c r="C170" s="3">
        <v>12</v>
      </c>
      <c r="D170" s="8">
        <v>75476</v>
      </c>
      <c r="E170" s="3">
        <f t="shared" si="63"/>
        <v>1086.9000000000001</v>
      </c>
      <c r="F170" s="9"/>
      <c r="G170" s="3">
        <f t="shared" si="64"/>
        <v>1086.9000000000001</v>
      </c>
      <c r="H170" s="3"/>
    </row>
    <row r="171" spans="1:8" s="1" customFormat="1" ht="20.100000000000001" customHeight="1" x14ac:dyDescent="0.15">
      <c r="A171" s="44"/>
      <c r="B171" s="4" t="s">
        <v>172</v>
      </c>
      <c r="C171" s="3">
        <v>12</v>
      </c>
      <c r="D171" s="8">
        <v>80017</v>
      </c>
      <c r="E171" s="3">
        <f t="shared" si="63"/>
        <v>1152.2</v>
      </c>
      <c r="F171" s="9"/>
      <c r="G171" s="3">
        <f t="shared" si="64"/>
        <v>1152.2</v>
      </c>
      <c r="H171" s="3"/>
    </row>
  </sheetData>
  <autoFilter ref="A6:AD171"/>
  <mergeCells count="28">
    <mergeCell ref="A103:A107"/>
    <mergeCell ref="A108:A111"/>
    <mergeCell ref="A141:A147"/>
    <mergeCell ref="A148:A162"/>
    <mergeCell ref="A163:A171"/>
    <mergeCell ref="A4:B5"/>
    <mergeCell ref="A84:A96"/>
    <mergeCell ref="A97:A102"/>
    <mergeCell ref="A56:A69"/>
    <mergeCell ref="A7:C7"/>
    <mergeCell ref="A8:A19"/>
    <mergeCell ref="A20:A31"/>
    <mergeCell ref="A32:A36"/>
    <mergeCell ref="A37:A40"/>
    <mergeCell ref="A112:A127"/>
    <mergeCell ref="A128:A138"/>
    <mergeCell ref="A139:A140"/>
    <mergeCell ref="A41:A55"/>
    <mergeCell ref="A70:A71"/>
    <mergeCell ref="A72:A83"/>
    <mergeCell ref="A1:B1"/>
    <mergeCell ref="A2:H2"/>
    <mergeCell ref="D4:E4"/>
    <mergeCell ref="A6:B6"/>
    <mergeCell ref="G4:G5"/>
    <mergeCell ref="H4:H5"/>
    <mergeCell ref="C4:C5"/>
    <mergeCell ref="F4:F5"/>
  </mergeCells>
  <phoneticPr fontId="9" type="noConversion"/>
  <printOptions horizontalCentered="1"/>
  <pageMargins left="0.35" right="0.31496062992125984" top="0.78740157480314965" bottom="0.47244094488188981" header="0.51181102362204722" footer="0.51181102362204722"/>
  <pageSetup paperSize="9" scale="96" fitToHeight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省基础养老金2019年预拨</vt:lpstr>
      <vt:lpstr>省基础养老金2019年预拨!Print_Titles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 10.104.98.222</cp:lastModifiedBy>
  <cp:lastPrinted>2018-11-21T07:54:32Z</cp:lastPrinted>
  <dcterms:created xsi:type="dcterms:W3CDTF">2016-08-23T10:28:00Z</dcterms:created>
  <dcterms:modified xsi:type="dcterms:W3CDTF">2018-12-20T02:32:09Z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