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现场检查情况统计表" sheetId="1" r:id="rId1"/>
  </sheets>
  <definedNames>
    <definedName name="_xlnm._FilterDatabase" localSheetId="0" hidden="1">现场检查情况统计表!$A$4:$L$52</definedName>
    <definedName name="_xlnm.Print_Area" localSheetId="0">现场检查情况统计表!$A$1:$J$52</definedName>
    <definedName name="_xlnm.Print_Titles" localSheetId="0">现场检查情况统计表!$3:$4</definedName>
  </definedNames>
  <calcPr calcId="144525"/>
</workbook>
</file>

<file path=xl/sharedStrings.xml><?xml version="1.0" encoding="utf-8"?>
<sst xmlns="http://schemas.openxmlformats.org/spreadsheetml/2006/main" count="201" uniqueCount="91">
  <si>
    <t>附件3</t>
  </si>
  <si>
    <t>2023年度文化事业发展专项资金绩效评价现场检查情况统计表</t>
  </si>
  <si>
    <t>序号</t>
  </si>
  <si>
    <t>主管单位名称</t>
  </si>
  <si>
    <t>项目单位名称</t>
  </si>
  <si>
    <t>项目名称</t>
  </si>
  <si>
    <t>项目分类</t>
  </si>
  <si>
    <t>指标金额</t>
  </si>
  <si>
    <t>资金到位
情况</t>
  </si>
  <si>
    <t>专项资金
到位率</t>
  </si>
  <si>
    <t>专项资金
投入金额</t>
  </si>
  <si>
    <t>专项资金
投入率</t>
  </si>
  <si>
    <t>省作协</t>
  </si>
  <si>
    <t>新时代湖南文学攀登计划</t>
  </si>
  <si>
    <t>文化人才队伍培养扶持</t>
  </si>
  <si>
    <t>中国网络文学影响力榜发布暨中国网络文学论坛</t>
  </si>
  <si>
    <t>重大文化活动支持引导</t>
  </si>
  <si>
    <t>“青山碧水新湖南”文学创作活动</t>
  </si>
  <si>
    <t>重大文艺作品创作推广</t>
  </si>
  <si>
    <t>湖南日报社</t>
  </si>
  <si>
    <t>“思想领航”大型主题报道</t>
  </si>
  <si>
    <t>社会主义意识形态建设</t>
  </si>
  <si>
    <t>新湖南国际传播中心建设</t>
  </si>
  <si>
    <t>舆论监督阵地建设</t>
  </si>
  <si>
    <t>2023“雅韵三湘”文艺演出活动补助(新湖南宣传推广及活动策划)</t>
  </si>
  <si>
    <t>湖南广播电视台</t>
  </si>
  <si>
    <t>“贯彻二十大”重点文艺项目：电视剧《问苍茫》</t>
  </si>
  <si>
    <t>“贯彻二十大”重点文艺项目：文化类电视节目《声生不息·宝岛季》</t>
  </si>
  <si>
    <t>“新征程上谱新篇”主题宣传</t>
  </si>
  <si>
    <t>湖南广播电视台经视频道</t>
  </si>
  <si>
    <t>“新征程上谱新篇”主题宣传-《中国工人思政课》</t>
  </si>
  <si>
    <t>湖南广播影视集团有限公司-新闻中心</t>
  </si>
  <si>
    <t>“新征程上谱新篇”主题宣传-新闻大片《十八洞村》</t>
  </si>
  <si>
    <t>“新征程上谱新篇”主题宣传-《给青年的信》</t>
  </si>
  <si>
    <t>湖南金鹰卡通传媒有限公司</t>
  </si>
  <si>
    <t>“新征程上谱新篇”主题宣传-《细说国宝》第二季金玉篇</t>
  </si>
  <si>
    <t>湖南金鹰之声传媒有限责任公司</t>
  </si>
  <si>
    <t>“新征程上谱新篇”主题宣传-《国风里的东方美》</t>
  </si>
  <si>
    <t>湖南快乐阳光互动娱乐传媒有限公司</t>
  </si>
  <si>
    <t>“新征程上谱新篇”主题宣传-记录片《于青山绿水间》</t>
  </si>
  <si>
    <t>“新征程上谱新篇”主题宣传-记录片《超时空寻找》</t>
  </si>
  <si>
    <t>湖南金鹰纪实传媒有限公司</t>
  </si>
  <si>
    <t>“新征程上谱新篇”主题宣传-《新山乡巨变》</t>
  </si>
  <si>
    <t>全媒体传播体系建设</t>
  </si>
  <si>
    <t>湖南风芒传媒有限公司</t>
  </si>
  <si>
    <t>全媒体传播体系建设-风芒APP第四季阶段建设300、</t>
  </si>
  <si>
    <t>湖南广播电视台爱晚频道</t>
  </si>
  <si>
    <t>全媒体传播体系建设爱晚频道老年融媒生态建设200)</t>
  </si>
  <si>
    <t>“走出去”项目</t>
  </si>
  <si>
    <t>优秀传统文化传承保护</t>
  </si>
  <si>
    <t>湖南快乐阳光互动娱乐传媒有限公司和湖南广播影视集团有限公司卫视频道分公司</t>
  </si>
  <si>
    <t>“走出去”项目-纪录片《中国》(第三季)</t>
  </si>
  <si>
    <t>湖南广播电视台国际频道</t>
  </si>
  <si>
    <t>“走出去”项目-非洲加纳金芒果电视频道100)</t>
  </si>
  <si>
    <t>湖南广播电视集团</t>
  </si>
  <si>
    <t>湖南广播电视台广播传媒中心</t>
  </si>
  <si>
    <t>湖南国际会展中心</t>
  </si>
  <si>
    <t>2023中国新媒体大会经费(中记协培训费300、会务费500)</t>
  </si>
  <si>
    <t>湖南省演艺集团有限责任公司</t>
  </si>
  <si>
    <t>省演艺集团</t>
  </si>
  <si>
    <t>“贯彻二十大”重点文艺项目：“百团百角唱新歌”全省文艺院团竞演活动</t>
  </si>
  <si>
    <t>省歌舞剧院</t>
  </si>
  <si>
    <t>交响乐舞《毛泽东诗词·大美意向》</t>
  </si>
  <si>
    <t>2023“雅韵三湘”文艺演出活动补助(16场)</t>
  </si>
  <si>
    <t>长沙交响乐团</t>
  </si>
  <si>
    <t>湘潭市</t>
  </si>
  <si>
    <t>市本级及所辖区</t>
  </si>
  <si>
    <t>湘潭市委宣传部2023“月秀越开心”湘潭市群众文化系列活动</t>
  </si>
  <si>
    <t>中共湘潭市委宣传部(湘潭市红色教育发展中心)湘潭红色教育发展“韶山红课堂”</t>
  </si>
  <si>
    <t>湘乡市</t>
  </si>
  <si>
    <t>新时代文明实践中心与县级融媒体中心互融互通试点建设(湘乡市委宣传部)</t>
  </si>
  <si>
    <t>郴州市</t>
  </si>
  <si>
    <t>湖南省昆剧团</t>
  </si>
  <si>
    <t>省昆剧团2023“雅韵三湘”文艺演出活动补助(2场)</t>
  </si>
  <si>
    <t>郴州市委宣传部</t>
  </si>
  <si>
    <t>郴州市委宣传部西河沿线文化长廊建设项目(调整湘财文指(2023)22号指标)</t>
  </si>
  <si>
    <t>郴州市广播电视台</t>
  </si>
  <si>
    <t>市级媒体融合升级项目</t>
  </si>
  <si>
    <t>郴州日报社</t>
  </si>
  <si>
    <t>智慧文旅资源数据库建设项目</t>
  </si>
  <si>
    <t>汝城县文化旅游广电体育局</t>
  </si>
  <si>
    <t>汝城县文化旅游广电体育局沙洲村新时代红色地标打造项目(调整湘财文指(2023)22号指标)</t>
  </si>
  <si>
    <t>湘西自治州</t>
  </si>
  <si>
    <t>州本级及所辖区</t>
  </si>
  <si>
    <t>省民族歌舞团2023“雅韵三湘”文艺演出活动补助(1场)</t>
  </si>
  <si>
    <t>吉首市</t>
  </si>
  <si>
    <t>新时代文明实践中心与县级融媒体中心互融互通的试点建设(吉首市委宣传部)</t>
  </si>
  <si>
    <t>花垣县</t>
  </si>
  <si>
    <t>花垣县委宣传部“吉客节”大型节庆活动</t>
  </si>
  <si>
    <t>国家红色基因库建设(十八洞村)</t>
  </si>
  <si>
    <t>合计</t>
  </si>
</sst>
</file>

<file path=xl/styles.xml><?xml version="1.0" encoding="utf-8"?>
<styleSheet xmlns="http://schemas.openxmlformats.org/spreadsheetml/2006/main">
  <numFmts count="7">
    <numFmt numFmtId="176" formatCode="#,##0.00_ "/>
    <numFmt numFmtId="42" formatCode="_ &quot;￥&quot;* #,##0_ ;_ &quot;￥&quot;* \-#,##0_ ;_ &quot;￥&quot;* &quot;-&quot;_ ;_ @_ "/>
    <numFmt numFmtId="177" formatCode="0.00_ "/>
    <numFmt numFmtId="43" formatCode="_ * #,##0.00_ ;_ * \-#,##0.00_ ;_ * &quot;-&quot;??_ ;_ @_ "/>
    <numFmt numFmtId="178" formatCode="#,##0_);[Red]\(#,##0\)"/>
    <numFmt numFmtId="44" formatCode="_ &quot;￥&quot;* #,##0.00_ ;_ &quot;￥&quot;* \-#,##0.00_ ;_ &quot;￥&quot;* &quot;-&quot;??_ ;_ @_ "/>
    <numFmt numFmtId="41" formatCode="_ * #,##0_ ;_ * \-#,##0_ ;_ * &quot;-&quot;_ ;_ @_ "/>
  </numFmts>
  <fonts count="29">
    <font>
      <sz val="12"/>
      <name val="宋体"/>
      <charset val="134"/>
    </font>
    <font>
      <b/>
      <sz val="10"/>
      <name val="黑体"/>
      <charset val="134"/>
    </font>
    <font>
      <sz val="10"/>
      <name val="宋体"/>
      <charset val="134"/>
      <scheme val="minor"/>
    </font>
    <font>
      <sz val="12"/>
      <name val="黑体"/>
      <charset val="134"/>
    </font>
    <font>
      <sz val="20"/>
      <name val="汉仪大宋简"/>
      <charset val="134"/>
    </font>
    <font>
      <sz val="10"/>
      <name val="黑体"/>
      <charset val="134"/>
    </font>
    <font>
      <sz val="10"/>
      <color theme="1"/>
      <name val="宋体"/>
      <charset val="134"/>
    </font>
    <font>
      <sz val="10"/>
      <color rgb="FF000000"/>
      <name val="宋体"/>
      <charset val="134"/>
    </font>
    <font>
      <sz val="10"/>
      <name val="宋体"/>
      <charset val="134"/>
    </font>
    <font>
      <sz val="11"/>
      <color theme="1"/>
      <name val="宋体"/>
      <charset val="0"/>
      <scheme val="minor"/>
    </font>
    <font>
      <sz val="11"/>
      <color theme="0"/>
      <name val="宋体"/>
      <charset val="0"/>
      <scheme val="minor"/>
    </font>
    <font>
      <sz val="11"/>
      <color rgb="FF3F3F76"/>
      <name val="宋体"/>
      <charset val="0"/>
      <scheme val="minor"/>
    </font>
    <font>
      <b/>
      <sz val="11"/>
      <color theme="3"/>
      <name val="宋体"/>
      <charset val="134"/>
      <scheme val="minor"/>
    </font>
    <font>
      <sz val="11"/>
      <color theme="1"/>
      <name val="宋体"/>
      <charset val="134"/>
      <scheme val="minor"/>
    </font>
    <font>
      <b/>
      <sz val="11"/>
      <color theme="1"/>
      <name val="宋体"/>
      <charset val="0"/>
      <scheme val="minor"/>
    </font>
    <font>
      <u/>
      <sz val="11"/>
      <color rgb="FF0000FF"/>
      <name val="宋体"/>
      <charset val="0"/>
      <scheme val="minor"/>
    </font>
    <font>
      <sz val="11"/>
      <color rgb="FF9C0006"/>
      <name val="宋体"/>
      <charset val="0"/>
      <scheme val="minor"/>
    </font>
    <font>
      <b/>
      <sz val="18"/>
      <color theme="3"/>
      <name val="宋体"/>
      <charset val="134"/>
      <scheme val="minor"/>
    </font>
    <font>
      <sz val="11"/>
      <color rgb="FF9C6500"/>
      <name val="宋体"/>
      <charset val="0"/>
      <scheme val="minor"/>
    </font>
    <font>
      <b/>
      <sz val="11"/>
      <color rgb="FF3F3F3F"/>
      <name val="宋体"/>
      <charset val="0"/>
      <scheme val="minor"/>
    </font>
    <font>
      <b/>
      <sz val="13"/>
      <color theme="3"/>
      <name val="宋体"/>
      <charset val="134"/>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i/>
      <sz val="11"/>
      <color rgb="FF7F7F7F"/>
      <name val="宋体"/>
      <charset val="0"/>
      <scheme val="minor"/>
    </font>
    <font>
      <sz val="11"/>
      <color rgb="FF0061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theme="8"/>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4"/>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0" fontId="13" fillId="0" borderId="0">
      <alignment vertical="center"/>
    </xf>
    <xf numFmtId="0" fontId="10" fillId="15"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9" fillId="17" borderId="5" applyNumberFormat="false" applyAlignment="false" applyProtection="false">
      <alignment vertical="center"/>
    </xf>
    <xf numFmtId="0" fontId="21" fillId="20" borderId="8" applyNumberFormat="false" applyAlignment="false" applyProtection="false">
      <alignment vertical="center"/>
    </xf>
    <xf numFmtId="0" fontId="16" fillId="11" borderId="0" applyNumberFormat="false" applyBorder="false" applyAlignment="false" applyProtection="false">
      <alignment vertical="center"/>
    </xf>
    <xf numFmtId="0" fontId="24" fillId="0" borderId="7"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20" fillId="0" borderId="7" applyNumberFormat="false" applyFill="false" applyAlignment="false" applyProtection="false">
      <alignment vertical="center"/>
    </xf>
    <xf numFmtId="0" fontId="9" fillId="13" borderId="0" applyNumberFormat="false" applyBorder="false" applyAlignment="false" applyProtection="false">
      <alignment vertical="center"/>
    </xf>
    <xf numFmtId="41" fontId="13" fillId="0" borderId="0" applyFont="false" applyFill="false" applyBorder="false" applyAlignment="false" applyProtection="false">
      <alignment vertical="center"/>
    </xf>
    <xf numFmtId="0" fontId="9" fillId="12"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0" fillId="10" borderId="0" applyNumberFormat="false" applyBorder="false" applyAlignment="false" applyProtection="false">
      <alignment vertical="center"/>
    </xf>
    <xf numFmtId="0" fontId="12" fillId="0" borderId="6" applyNumberFormat="false" applyFill="false" applyAlignment="false" applyProtection="false">
      <alignment vertical="center"/>
    </xf>
    <xf numFmtId="0" fontId="14" fillId="0" borderId="4" applyNumberFormat="false" applyFill="false" applyAlignment="false" applyProtection="false">
      <alignment vertical="center"/>
    </xf>
    <xf numFmtId="0" fontId="9"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0" fontId="23" fillId="0" borderId="9"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9" fillId="22" borderId="0" applyNumberFormat="false" applyBorder="false" applyAlignment="false" applyProtection="false">
      <alignment vertical="center"/>
    </xf>
    <xf numFmtId="42" fontId="13" fillId="0" borderId="0" applyFon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0" fontId="13" fillId="9" borderId="3" applyNumberFormat="false" applyFont="false" applyAlignment="false" applyProtection="false">
      <alignment vertical="center"/>
    </xf>
    <xf numFmtId="0" fontId="10" fillId="24" borderId="0" applyNumberFormat="false" applyBorder="false" applyAlignment="false" applyProtection="false">
      <alignment vertical="center"/>
    </xf>
    <xf numFmtId="0" fontId="27" fillId="25"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18" fillId="14" borderId="0" applyNumberFormat="false" applyBorder="false" applyAlignment="false" applyProtection="false">
      <alignment vertical="center"/>
    </xf>
    <xf numFmtId="0" fontId="28" fillId="17" borderId="2" applyNumberFormat="false" applyAlignment="false" applyProtection="false">
      <alignment vertical="center"/>
    </xf>
    <xf numFmtId="0" fontId="10" fillId="19"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9" fontId="13"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10" fillId="31"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11" fillId="5" borderId="2" applyNumberFormat="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47">
    <xf numFmtId="0" fontId="0" fillId="0" borderId="0" xfId="0">
      <alignment vertical="center"/>
    </xf>
    <xf numFmtId="0" fontId="1" fillId="0" borderId="0" xfId="0" applyFont="true" applyFill="true" applyAlignment="true">
      <alignment horizontal="center" vertical="center"/>
    </xf>
    <xf numFmtId="0" fontId="2" fillId="0" borderId="0" xfId="0" applyFont="true" applyFill="true">
      <alignment vertical="center"/>
    </xf>
    <xf numFmtId="176" fontId="1" fillId="0" borderId="0" xfId="0" applyNumberFormat="true" applyFont="true" applyFill="true">
      <alignment vertical="center"/>
    </xf>
    <xf numFmtId="0" fontId="0" fillId="0" borderId="0" xfId="0" applyFont="true" applyFill="true" applyAlignment="true">
      <alignment horizontal="center" vertical="center"/>
    </xf>
    <xf numFmtId="0" fontId="0" fillId="0" borderId="0" xfId="0" applyFont="true" applyFill="true" applyAlignment="true">
      <alignment horizontal="left" vertical="center" wrapText="true"/>
    </xf>
    <xf numFmtId="0" fontId="0" fillId="0" borderId="0" xfId="0" applyFont="true" applyFill="true" applyAlignment="true">
      <alignment vertical="center" wrapText="true"/>
    </xf>
    <xf numFmtId="0" fontId="0" fillId="0" borderId="0" xfId="0" applyFont="true" applyFill="true" applyAlignment="true">
      <alignment vertical="center"/>
    </xf>
    <xf numFmtId="176" fontId="0" fillId="0" borderId="0" xfId="0" applyNumberFormat="true" applyFont="true" applyFill="true">
      <alignment vertical="center"/>
    </xf>
    <xf numFmtId="177" fontId="0" fillId="0" borderId="0" xfId="0" applyNumberFormat="true" applyFont="true" applyFill="true">
      <alignment vertical="center"/>
    </xf>
    <xf numFmtId="0" fontId="0" fillId="0" borderId="0" xfId="0" applyFont="true" applyFill="true">
      <alignment vertical="center"/>
    </xf>
    <xf numFmtId="0" fontId="3" fillId="0" borderId="0" xfId="0" applyFont="true" applyFill="true" applyAlignment="true">
      <alignment horizontal="left" vertical="center"/>
    </xf>
    <xf numFmtId="0" fontId="4" fillId="0" borderId="0" xfId="0" applyFont="true" applyFill="true" applyAlignment="true">
      <alignment horizontal="center" vertical="center"/>
    </xf>
    <xf numFmtId="0" fontId="4" fillId="0" borderId="0" xfId="0" applyFont="true" applyFill="true" applyAlignment="true">
      <alignment horizontal="left" vertical="center" wrapText="true"/>
    </xf>
    <xf numFmtId="0" fontId="4" fillId="0" borderId="0" xfId="0" applyFont="true" applyFill="true" applyAlignment="true">
      <alignment horizontal="center" vertical="center" wrapText="true"/>
    </xf>
    <xf numFmtId="0" fontId="5" fillId="0" borderId="1" xfId="0" applyFont="true" applyFill="true" applyBorder="true" applyAlignment="true">
      <alignment horizontal="center" vertical="center"/>
    </xf>
    <xf numFmtId="0" fontId="5"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xf>
    <xf numFmtId="0" fontId="7" fillId="0" borderId="1" xfId="0" applyFont="true" applyFill="true" applyBorder="true" applyAlignment="true">
      <alignment horizontal="left" vertical="center" wrapText="true"/>
    </xf>
    <xf numFmtId="0" fontId="7" fillId="0" borderId="1" xfId="0" applyFont="true" applyFill="true" applyBorder="true" applyAlignment="true">
      <alignment vertical="center" wrapText="true"/>
    </xf>
    <xf numFmtId="0" fontId="6" fillId="0" borderId="1" xfId="1" applyFont="true" applyBorder="true" applyAlignment="true">
      <alignment vertical="center" wrapText="true"/>
    </xf>
    <xf numFmtId="0" fontId="6" fillId="0" borderId="1" xfId="1" applyFont="true" applyBorder="true" applyAlignment="true">
      <alignment horizontal="left" vertical="center" wrapText="true"/>
    </xf>
    <xf numFmtId="0" fontId="7" fillId="0" borderId="1" xfId="1" applyFont="true" applyBorder="true" applyAlignment="true">
      <alignment horizontal="left" vertical="center" wrapText="true"/>
    </xf>
    <xf numFmtId="177" fontId="7" fillId="0" borderId="1" xfId="0" applyNumberFormat="true" applyFont="true" applyFill="true" applyBorder="true" applyAlignment="true">
      <alignment horizontal="left" vertical="center" wrapText="true"/>
    </xf>
    <xf numFmtId="177" fontId="7" fillId="0" borderId="1" xfId="0" applyNumberFormat="true" applyFont="true" applyFill="true" applyBorder="true" applyAlignment="true">
      <alignment vertical="center" wrapText="true"/>
    </xf>
    <xf numFmtId="177" fontId="7" fillId="0" borderId="1" xfId="1" applyNumberFormat="true" applyFont="true" applyBorder="true" applyAlignment="true">
      <alignment horizontal="left" vertical="center" wrapText="true"/>
    </xf>
    <xf numFmtId="176" fontId="5" fillId="0" borderId="1" xfId="0" applyNumberFormat="true" applyFont="true" applyFill="true" applyBorder="true" applyAlignment="true">
      <alignment horizontal="center" vertical="center"/>
    </xf>
    <xf numFmtId="176" fontId="5" fillId="0" borderId="1" xfId="0" applyNumberFormat="true" applyFont="true" applyFill="true" applyBorder="true" applyAlignment="true">
      <alignment horizontal="left" vertical="center" wrapText="true"/>
    </xf>
    <xf numFmtId="176" fontId="5" fillId="0" borderId="1" xfId="0" applyNumberFormat="true" applyFont="true" applyFill="true" applyBorder="true" applyAlignment="true">
      <alignment vertical="center" wrapText="true"/>
    </xf>
    <xf numFmtId="176" fontId="4" fillId="0" borderId="0" xfId="0" applyNumberFormat="true" applyFont="true" applyFill="true" applyAlignment="true">
      <alignment horizontal="center" vertical="center"/>
    </xf>
    <xf numFmtId="177" fontId="4" fillId="0" borderId="0" xfId="0" applyNumberFormat="true" applyFont="true" applyFill="true" applyAlignment="true">
      <alignment horizontal="center" vertical="center"/>
    </xf>
    <xf numFmtId="176" fontId="5" fillId="0" borderId="1" xfId="0" applyNumberFormat="true" applyFont="true" applyFill="true" applyBorder="true" applyAlignment="true">
      <alignment horizontal="center" vertical="center" wrapText="true"/>
    </xf>
    <xf numFmtId="178" fontId="7" fillId="0" borderId="1" xfId="0" applyNumberFormat="true" applyFont="true" applyFill="true" applyBorder="true" applyAlignment="true">
      <alignment horizontal="left" vertical="center" wrapText="true"/>
    </xf>
    <xf numFmtId="178" fontId="7" fillId="0" borderId="1" xfId="0" applyNumberFormat="true" applyFont="true" applyFill="true" applyBorder="true" applyAlignment="true">
      <alignment horizontal="center" vertical="center" wrapText="true"/>
    </xf>
    <xf numFmtId="9" fontId="2" fillId="0" borderId="1" xfId="0" applyNumberFormat="true" applyFont="true" applyFill="true" applyBorder="true" applyAlignment="true">
      <alignment horizontal="center" vertical="center"/>
    </xf>
    <xf numFmtId="0" fontId="6" fillId="0" borderId="1" xfId="1" applyFont="true" applyBorder="true" applyAlignment="true">
      <alignment horizontal="left" vertical="center"/>
    </xf>
    <xf numFmtId="0" fontId="6" fillId="0" borderId="1" xfId="1" applyFont="true" applyBorder="true" applyAlignment="true">
      <alignment horizontal="center" vertical="center"/>
    </xf>
    <xf numFmtId="178" fontId="7" fillId="0" borderId="1" xfId="1" applyNumberFormat="true" applyFont="true" applyBorder="true" applyAlignment="true">
      <alignment horizontal="left" vertical="center" wrapText="true"/>
    </xf>
    <xf numFmtId="178" fontId="7" fillId="0" borderId="1" xfId="1" applyNumberFormat="true" applyFont="true" applyBorder="true" applyAlignment="true">
      <alignment horizontal="center" vertical="center" wrapText="true"/>
    </xf>
    <xf numFmtId="176" fontId="5" fillId="0" borderId="1" xfId="0" applyNumberFormat="true" applyFont="true" applyFill="true" applyBorder="true" applyAlignment="true">
      <alignment vertical="center"/>
    </xf>
    <xf numFmtId="9" fontId="5" fillId="0" borderId="1" xfId="0" applyNumberFormat="true" applyFont="true" applyFill="true" applyBorder="true" applyAlignment="true">
      <alignment horizontal="center" vertical="center"/>
    </xf>
    <xf numFmtId="177" fontId="5" fillId="0" borderId="1" xfId="0" applyNumberFormat="true" applyFont="true" applyFill="true" applyBorder="true" applyAlignment="true">
      <alignment horizontal="center" vertical="center" wrapText="true"/>
    </xf>
    <xf numFmtId="177" fontId="1" fillId="0" borderId="0" xfId="0" applyNumberFormat="true" applyFont="true" applyFill="true" applyAlignment="true">
      <alignment horizontal="center" vertical="center"/>
    </xf>
    <xf numFmtId="0" fontId="8" fillId="0" borderId="1" xfId="0" applyFont="true" applyFill="true" applyBorder="true" applyAlignment="true">
      <alignment horizontal="center" vertical="center"/>
    </xf>
    <xf numFmtId="177" fontId="2" fillId="0" borderId="0" xfId="0" applyNumberFormat="true" applyFont="true" applyFill="true">
      <alignment vertical="center"/>
    </xf>
    <xf numFmtId="0" fontId="6" fillId="0" borderId="1" xfId="1" applyFont="true" applyBorder="true" applyAlignment="true">
      <alignment horizontal="center" vertical="center" wrapText="true"/>
    </xf>
    <xf numFmtId="10" fontId="0" fillId="0" borderId="0" xfId="0" applyNumberFormat="true" applyFont="true" applyFill="true">
      <alignment vertical="center"/>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pageSetUpPr fitToPage="true"/>
  </sheetPr>
  <dimension ref="A1:L58"/>
  <sheetViews>
    <sheetView tabSelected="1" view="pageBreakPreview" zoomScaleNormal="100" zoomScaleSheetLayoutView="100" workbookViewId="0">
      <pane ySplit="4" topLeftCell="A20" activePane="bottomLeft" state="frozen"/>
      <selection/>
      <selection pane="bottomLeft" activeCell="G33" sqref="G33"/>
    </sheetView>
  </sheetViews>
  <sheetFormatPr defaultColWidth="8.66666666666667" defaultRowHeight="20.1" customHeight="true"/>
  <cols>
    <col min="1" max="1" width="4.14166666666667" style="4" customWidth="true"/>
    <col min="2" max="2" width="15.625" style="5" customWidth="true"/>
    <col min="3" max="3" width="16.25" style="6" customWidth="true"/>
    <col min="4" max="4" width="30.25" style="6" customWidth="true"/>
    <col min="5" max="5" width="18.125" style="7" customWidth="true"/>
    <col min="6" max="7" width="9.125" style="8" customWidth="true"/>
    <col min="8" max="9" width="9.125" style="9" customWidth="true"/>
    <col min="10" max="10" width="9.125" style="10" customWidth="true"/>
    <col min="11" max="11" width="9" style="9"/>
    <col min="12" max="23" width="9" style="10"/>
    <col min="24" max="16384" width="8.66666666666667" style="10"/>
  </cols>
  <sheetData>
    <row r="1" ht="22" customHeight="true" spans="1:1">
      <c r="A1" s="11" t="s">
        <v>0</v>
      </c>
    </row>
    <row r="2" ht="53" customHeight="true" spans="1:10">
      <c r="A2" s="12" t="s">
        <v>1</v>
      </c>
      <c r="B2" s="13"/>
      <c r="C2" s="14"/>
      <c r="D2" s="14"/>
      <c r="E2" s="12"/>
      <c r="F2" s="29"/>
      <c r="G2" s="29"/>
      <c r="H2" s="30"/>
      <c r="I2" s="30"/>
      <c r="J2" s="12"/>
    </row>
    <row r="3" s="1" customFormat="true" ht="17" customHeight="true" spans="1:11">
      <c r="A3" s="15" t="s">
        <v>2</v>
      </c>
      <c r="B3" s="16" t="s">
        <v>3</v>
      </c>
      <c r="C3" s="16" t="s">
        <v>4</v>
      </c>
      <c r="D3" s="16" t="s">
        <v>5</v>
      </c>
      <c r="E3" s="15" t="s">
        <v>6</v>
      </c>
      <c r="F3" s="31" t="s">
        <v>7</v>
      </c>
      <c r="G3" s="31" t="s">
        <v>8</v>
      </c>
      <c r="H3" s="16" t="s">
        <v>9</v>
      </c>
      <c r="I3" s="41" t="s">
        <v>10</v>
      </c>
      <c r="J3" s="16" t="s">
        <v>11</v>
      </c>
      <c r="K3" s="42"/>
    </row>
    <row r="4" s="1" customFormat="true" ht="17" customHeight="true" spans="1:11">
      <c r="A4" s="15"/>
      <c r="B4" s="16"/>
      <c r="C4" s="16"/>
      <c r="D4" s="16"/>
      <c r="E4" s="15"/>
      <c r="F4" s="31"/>
      <c r="G4" s="26"/>
      <c r="H4" s="16"/>
      <c r="I4" s="41"/>
      <c r="J4" s="16"/>
      <c r="K4" s="42"/>
    </row>
    <row r="5" s="2" customFormat="true" ht="32" customHeight="true" spans="1:11">
      <c r="A5" s="17">
        <v>1</v>
      </c>
      <c r="B5" s="18" t="s">
        <v>12</v>
      </c>
      <c r="C5" s="19" t="s">
        <v>12</v>
      </c>
      <c r="D5" s="18" t="s">
        <v>13</v>
      </c>
      <c r="E5" s="32" t="s">
        <v>14</v>
      </c>
      <c r="F5" s="33">
        <v>260</v>
      </c>
      <c r="G5" s="33">
        <v>260</v>
      </c>
      <c r="H5" s="34">
        <f>G5/F5</f>
        <v>1</v>
      </c>
      <c r="I5" s="43">
        <v>234.27</v>
      </c>
      <c r="J5" s="34">
        <f>I5/G5</f>
        <v>0.901038461538462</v>
      </c>
      <c r="K5" s="44"/>
    </row>
    <row r="6" s="2" customFormat="true" ht="32" customHeight="true" spans="1:11">
      <c r="A6" s="17">
        <v>2</v>
      </c>
      <c r="B6" s="18" t="s">
        <v>12</v>
      </c>
      <c r="C6" s="19" t="s">
        <v>12</v>
      </c>
      <c r="D6" s="18" t="s">
        <v>15</v>
      </c>
      <c r="E6" s="32" t="s">
        <v>16</v>
      </c>
      <c r="F6" s="33">
        <v>70</v>
      </c>
      <c r="G6" s="33">
        <v>70</v>
      </c>
      <c r="H6" s="34">
        <f t="shared" ref="H6:H52" si="0">G6/F6</f>
        <v>1</v>
      </c>
      <c r="I6" s="43">
        <v>70</v>
      </c>
      <c r="J6" s="34">
        <f t="shared" ref="J6:J52" si="1">I6/G6</f>
        <v>1</v>
      </c>
      <c r="K6" s="44"/>
    </row>
    <row r="7" s="2" customFormat="true" ht="32" customHeight="true" spans="1:11">
      <c r="A7" s="17">
        <v>3</v>
      </c>
      <c r="B7" s="18" t="s">
        <v>12</v>
      </c>
      <c r="C7" s="19" t="s">
        <v>12</v>
      </c>
      <c r="D7" s="18" t="s">
        <v>17</v>
      </c>
      <c r="E7" s="32" t="s">
        <v>18</v>
      </c>
      <c r="F7" s="33">
        <v>50</v>
      </c>
      <c r="G7" s="33">
        <v>50</v>
      </c>
      <c r="H7" s="34">
        <f t="shared" si="0"/>
        <v>1</v>
      </c>
      <c r="I7" s="43">
        <v>30</v>
      </c>
      <c r="J7" s="34">
        <f t="shared" si="1"/>
        <v>0.6</v>
      </c>
      <c r="K7" s="44"/>
    </row>
    <row r="8" s="2" customFormat="true" ht="32" customHeight="true" spans="1:11">
      <c r="A8" s="17">
        <v>4</v>
      </c>
      <c r="B8" s="18" t="s">
        <v>19</v>
      </c>
      <c r="C8" s="19" t="s">
        <v>19</v>
      </c>
      <c r="D8" s="18" t="s">
        <v>20</v>
      </c>
      <c r="E8" s="32" t="s">
        <v>21</v>
      </c>
      <c r="F8" s="33">
        <v>500</v>
      </c>
      <c r="G8" s="33">
        <v>500</v>
      </c>
      <c r="H8" s="34">
        <f t="shared" si="0"/>
        <v>1</v>
      </c>
      <c r="I8" s="36">
        <v>238.72</v>
      </c>
      <c r="J8" s="34">
        <f t="shared" si="1"/>
        <v>0.47744</v>
      </c>
      <c r="K8" s="44"/>
    </row>
    <row r="9" s="2" customFormat="true" ht="32" customHeight="true" spans="1:11">
      <c r="A9" s="17">
        <v>5</v>
      </c>
      <c r="B9" s="18" t="s">
        <v>19</v>
      </c>
      <c r="C9" s="19" t="s">
        <v>19</v>
      </c>
      <c r="D9" s="18" t="s">
        <v>22</v>
      </c>
      <c r="E9" s="32" t="s">
        <v>21</v>
      </c>
      <c r="F9" s="33">
        <v>300</v>
      </c>
      <c r="G9" s="33">
        <v>300</v>
      </c>
      <c r="H9" s="34">
        <f t="shared" si="0"/>
        <v>1</v>
      </c>
      <c r="I9" s="36">
        <v>214.42</v>
      </c>
      <c r="J9" s="34">
        <f t="shared" si="1"/>
        <v>0.714733333333333</v>
      </c>
      <c r="K9" s="44"/>
    </row>
    <row r="10" s="2" customFormat="true" ht="32" customHeight="true" spans="1:11">
      <c r="A10" s="17">
        <v>6</v>
      </c>
      <c r="B10" s="18" t="s">
        <v>19</v>
      </c>
      <c r="C10" s="19" t="s">
        <v>19</v>
      </c>
      <c r="D10" s="18" t="s">
        <v>23</v>
      </c>
      <c r="E10" s="32" t="s">
        <v>21</v>
      </c>
      <c r="F10" s="33">
        <v>150</v>
      </c>
      <c r="G10" s="33">
        <v>150</v>
      </c>
      <c r="H10" s="34">
        <f t="shared" si="0"/>
        <v>1</v>
      </c>
      <c r="I10" s="36">
        <v>21.85</v>
      </c>
      <c r="J10" s="34">
        <f t="shared" si="1"/>
        <v>0.145666666666667</v>
      </c>
      <c r="K10" s="44"/>
    </row>
    <row r="11" s="2" customFormat="true" ht="32" customHeight="true" spans="1:11">
      <c r="A11" s="17">
        <v>7</v>
      </c>
      <c r="B11" s="18" t="s">
        <v>19</v>
      </c>
      <c r="C11" s="19" t="s">
        <v>19</v>
      </c>
      <c r="D11" s="18" t="s">
        <v>24</v>
      </c>
      <c r="E11" s="32" t="s">
        <v>16</v>
      </c>
      <c r="F11" s="33">
        <v>30</v>
      </c>
      <c r="G11" s="33">
        <v>30</v>
      </c>
      <c r="H11" s="34">
        <f t="shared" si="0"/>
        <v>1</v>
      </c>
      <c r="I11" s="45">
        <v>19.01</v>
      </c>
      <c r="J11" s="34">
        <f t="shared" si="1"/>
        <v>0.633666666666667</v>
      </c>
      <c r="K11" s="44"/>
    </row>
    <row r="12" s="2" customFormat="true" ht="32" customHeight="true" spans="1:11">
      <c r="A12" s="17">
        <v>8</v>
      </c>
      <c r="B12" s="18" t="s">
        <v>25</v>
      </c>
      <c r="C12" s="19" t="s">
        <v>25</v>
      </c>
      <c r="D12" s="18" t="s">
        <v>26</v>
      </c>
      <c r="E12" s="32" t="s">
        <v>18</v>
      </c>
      <c r="F12" s="33">
        <v>600</v>
      </c>
      <c r="G12" s="33">
        <v>600</v>
      </c>
      <c r="H12" s="34">
        <f t="shared" si="0"/>
        <v>1</v>
      </c>
      <c r="I12" s="43">
        <v>600</v>
      </c>
      <c r="J12" s="34">
        <f t="shared" si="1"/>
        <v>1</v>
      </c>
      <c r="K12" s="44"/>
    </row>
    <row r="13" s="2" customFormat="true" ht="32" customHeight="true" spans="1:11">
      <c r="A13" s="17">
        <v>9</v>
      </c>
      <c r="B13" s="18" t="s">
        <v>25</v>
      </c>
      <c r="C13" s="19" t="s">
        <v>25</v>
      </c>
      <c r="D13" s="18" t="s">
        <v>27</v>
      </c>
      <c r="E13" s="32" t="s">
        <v>18</v>
      </c>
      <c r="F13" s="33">
        <v>300</v>
      </c>
      <c r="G13" s="33">
        <v>300</v>
      </c>
      <c r="H13" s="34">
        <f t="shared" si="0"/>
        <v>1</v>
      </c>
      <c r="I13" s="43">
        <v>300</v>
      </c>
      <c r="J13" s="34">
        <f t="shared" si="1"/>
        <v>1</v>
      </c>
      <c r="K13" s="44"/>
    </row>
    <row r="14" s="2" customFormat="true" ht="32" customHeight="true" spans="1:11">
      <c r="A14" s="17">
        <v>10</v>
      </c>
      <c r="B14" s="18" t="s">
        <v>25</v>
      </c>
      <c r="C14" s="19" t="s">
        <v>25</v>
      </c>
      <c r="D14" s="18" t="s">
        <v>28</v>
      </c>
      <c r="E14" s="32" t="s">
        <v>21</v>
      </c>
      <c r="F14" s="33">
        <f>F15+F16+F17+F18+F19+F20+F21+F22</f>
        <v>500</v>
      </c>
      <c r="G14" s="33">
        <f>G15+G16+G17+G18+G19+G20+G21+G22</f>
        <v>500</v>
      </c>
      <c r="H14" s="34">
        <f t="shared" si="0"/>
        <v>1</v>
      </c>
      <c r="I14" s="43">
        <f>I15+I16+I17+I18+I19+I20+I21+I22</f>
        <v>452.08</v>
      </c>
      <c r="J14" s="34">
        <f t="shared" si="1"/>
        <v>0.90416</v>
      </c>
      <c r="K14" s="44"/>
    </row>
    <row r="15" s="2" customFormat="true" ht="32" customHeight="true" spans="1:11">
      <c r="A15" s="17">
        <v>10.1</v>
      </c>
      <c r="B15" s="18" t="s">
        <v>25</v>
      </c>
      <c r="C15" s="20" t="s">
        <v>29</v>
      </c>
      <c r="D15" s="21" t="s">
        <v>30</v>
      </c>
      <c r="E15" s="35" t="s">
        <v>21</v>
      </c>
      <c r="F15" s="36">
        <v>40</v>
      </c>
      <c r="G15" s="36">
        <v>40</v>
      </c>
      <c r="H15" s="34">
        <f t="shared" si="0"/>
        <v>1</v>
      </c>
      <c r="I15" s="36">
        <v>10.71</v>
      </c>
      <c r="J15" s="34">
        <f t="shared" si="1"/>
        <v>0.26775</v>
      </c>
      <c r="K15" s="44"/>
    </row>
    <row r="16" s="2" customFormat="true" ht="32" customHeight="true" spans="1:11">
      <c r="A16" s="17">
        <v>10.2</v>
      </c>
      <c r="B16" s="18" t="s">
        <v>25</v>
      </c>
      <c r="C16" s="20" t="s">
        <v>31</v>
      </c>
      <c r="D16" s="21" t="s">
        <v>32</v>
      </c>
      <c r="E16" s="35" t="s">
        <v>21</v>
      </c>
      <c r="F16" s="36">
        <v>60</v>
      </c>
      <c r="G16" s="36">
        <v>60</v>
      </c>
      <c r="H16" s="34">
        <f t="shared" si="0"/>
        <v>1</v>
      </c>
      <c r="I16" s="36">
        <v>43.77</v>
      </c>
      <c r="J16" s="34">
        <f t="shared" si="1"/>
        <v>0.7295</v>
      </c>
      <c r="K16" s="44"/>
    </row>
    <row r="17" s="2" customFormat="true" ht="32" customHeight="true" spans="1:11">
      <c r="A17" s="17">
        <v>10.3</v>
      </c>
      <c r="B17" s="18" t="s">
        <v>25</v>
      </c>
      <c r="C17" s="20" t="s">
        <v>31</v>
      </c>
      <c r="D17" s="21" t="s">
        <v>33</v>
      </c>
      <c r="E17" s="35" t="s">
        <v>21</v>
      </c>
      <c r="F17" s="36">
        <v>60</v>
      </c>
      <c r="G17" s="36">
        <v>60</v>
      </c>
      <c r="H17" s="34">
        <f t="shared" si="0"/>
        <v>1</v>
      </c>
      <c r="I17" s="36">
        <v>57.6</v>
      </c>
      <c r="J17" s="34">
        <f t="shared" si="1"/>
        <v>0.96</v>
      </c>
      <c r="K17" s="44"/>
    </row>
    <row r="18" s="2" customFormat="true" ht="32" customHeight="true" spans="1:11">
      <c r="A18" s="17">
        <v>10.4</v>
      </c>
      <c r="B18" s="18" t="s">
        <v>25</v>
      </c>
      <c r="C18" s="20" t="s">
        <v>34</v>
      </c>
      <c r="D18" s="21" t="s">
        <v>35</v>
      </c>
      <c r="E18" s="35" t="s">
        <v>21</v>
      </c>
      <c r="F18" s="36">
        <v>60</v>
      </c>
      <c r="G18" s="36">
        <v>60</v>
      </c>
      <c r="H18" s="34">
        <f t="shared" si="0"/>
        <v>1</v>
      </c>
      <c r="I18" s="36">
        <v>60</v>
      </c>
      <c r="J18" s="34">
        <f t="shared" si="1"/>
        <v>1</v>
      </c>
      <c r="K18" s="44"/>
    </row>
    <row r="19" s="2" customFormat="true" ht="32" customHeight="true" spans="1:11">
      <c r="A19" s="17">
        <v>10.5</v>
      </c>
      <c r="B19" s="18" t="s">
        <v>25</v>
      </c>
      <c r="C19" s="20" t="s">
        <v>36</v>
      </c>
      <c r="D19" s="21" t="s">
        <v>37</v>
      </c>
      <c r="E19" s="35" t="s">
        <v>21</v>
      </c>
      <c r="F19" s="36">
        <v>60</v>
      </c>
      <c r="G19" s="36">
        <v>60</v>
      </c>
      <c r="H19" s="34">
        <f t="shared" si="0"/>
        <v>1</v>
      </c>
      <c r="I19" s="36">
        <v>60</v>
      </c>
      <c r="J19" s="34">
        <f t="shared" si="1"/>
        <v>1</v>
      </c>
      <c r="K19" s="44"/>
    </row>
    <row r="20" s="2" customFormat="true" ht="32" customHeight="true" spans="1:11">
      <c r="A20" s="17">
        <v>10.6</v>
      </c>
      <c r="B20" s="18" t="s">
        <v>25</v>
      </c>
      <c r="C20" s="20" t="s">
        <v>38</v>
      </c>
      <c r="D20" s="20" t="s">
        <v>39</v>
      </c>
      <c r="E20" s="35" t="s">
        <v>21</v>
      </c>
      <c r="F20" s="36">
        <v>60</v>
      </c>
      <c r="G20" s="36">
        <v>60</v>
      </c>
      <c r="H20" s="34">
        <f t="shared" si="0"/>
        <v>1</v>
      </c>
      <c r="I20" s="36">
        <v>60</v>
      </c>
      <c r="J20" s="34">
        <f t="shared" si="1"/>
        <v>1</v>
      </c>
      <c r="K20" s="44"/>
    </row>
    <row r="21" s="2" customFormat="true" ht="32" customHeight="true" spans="1:11">
      <c r="A21" s="17">
        <v>10.7</v>
      </c>
      <c r="B21" s="18" t="s">
        <v>25</v>
      </c>
      <c r="C21" s="20" t="s">
        <v>38</v>
      </c>
      <c r="D21" s="20" t="s">
        <v>40</v>
      </c>
      <c r="E21" s="35" t="s">
        <v>21</v>
      </c>
      <c r="F21" s="36">
        <v>60</v>
      </c>
      <c r="G21" s="36">
        <v>60</v>
      </c>
      <c r="H21" s="34">
        <f t="shared" si="0"/>
        <v>1</v>
      </c>
      <c r="I21" s="36">
        <v>60</v>
      </c>
      <c r="J21" s="34">
        <f t="shared" si="1"/>
        <v>1</v>
      </c>
      <c r="K21" s="44"/>
    </row>
    <row r="22" s="2" customFormat="true" ht="32" customHeight="true" spans="1:11">
      <c r="A22" s="17">
        <v>10.8</v>
      </c>
      <c r="B22" s="18" t="s">
        <v>25</v>
      </c>
      <c r="C22" s="20" t="s">
        <v>41</v>
      </c>
      <c r="D22" s="20" t="s">
        <v>42</v>
      </c>
      <c r="E22" s="37" t="s">
        <v>21</v>
      </c>
      <c r="F22" s="38">
        <v>100</v>
      </c>
      <c r="G22" s="38">
        <v>100</v>
      </c>
      <c r="H22" s="34">
        <f t="shared" si="0"/>
        <v>1</v>
      </c>
      <c r="I22" s="38">
        <v>100</v>
      </c>
      <c r="J22" s="34">
        <f t="shared" si="1"/>
        <v>1</v>
      </c>
      <c r="K22" s="44"/>
    </row>
    <row r="23" s="2" customFormat="true" ht="32" customHeight="true" spans="1:11">
      <c r="A23" s="17">
        <v>11</v>
      </c>
      <c r="B23" s="18" t="s">
        <v>25</v>
      </c>
      <c r="C23" s="19" t="s">
        <v>25</v>
      </c>
      <c r="D23" s="20" t="s">
        <v>43</v>
      </c>
      <c r="E23" s="37" t="s">
        <v>21</v>
      </c>
      <c r="F23" s="38">
        <f>F24+F25</f>
        <v>500</v>
      </c>
      <c r="G23" s="38">
        <f>G24+G25</f>
        <v>500</v>
      </c>
      <c r="H23" s="34">
        <f t="shared" si="0"/>
        <v>1</v>
      </c>
      <c r="I23" s="38">
        <f>I24+I25</f>
        <v>200</v>
      </c>
      <c r="J23" s="34">
        <f t="shared" si="1"/>
        <v>0.4</v>
      </c>
      <c r="K23" s="44"/>
    </row>
    <row r="24" s="2" customFormat="true" ht="32" customHeight="true" spans="1:11">
      <c r="A24" s="17">
        <v>11.1</v>
      </c>
      <c r="B24" s="18" t="s">
        <v>25</v>
      </c>
      <c r="C24" s="20" t="s">
        <v>44</v>
      </c>
      <c r="D24" s="22" t="s">
        <v>45</v>
      </c>
      <c r="E24" s="37" t="s">
        <v>21</v>
      </c>
      <c r="F24" s="38">
        <v>300</v>
      </c>
      <c r="G24" s="38">
        <v>300</v>
      </c>
      <c r="H24" s="34">
        <f t="shared" si="0"/>
        <v>1</v>
      </c>
      <c r="I24" s="38">
        <v>0</v>
      </c>
      <c r="J24" s="34">
        <f t="shared" si="1"/>
        <v>0</v>
      </c>
      <c r="K24" s="44"/>
    </row>
    <row r="25" s="2" customFormat="true" ht="32" customHeight="true" spans="1:11">
      <c r="A25" s="17">
        <v>11.2</v>
      </c>
      <c r="B25" s="18" t="s">
        <v>25</v>
      </c>
      <c r="C25" s="20" t="s">
        <v>46</v>
      </c>
      <c r="D25" s="22" t="s">
        <v>47</v>
      </c>
      <c r="E25" s="37" t="s">
        <v>21</v>
      </c>
      <c r="F25" s="38">
        <v>200</v>
      </c>
      <c r="G25" s="38">
        <v>200</v>
      </c>
      <c r="H25" s="34">
        <f t="shared" si="0"/>
        <v>1</v>
      </c>
      <c r="I25" s="38">
        <v>200</v>
      </c>
      <c r="J25" s="34">
        <f t="shared" si="1"/>
        <v>1</v>
      </c>
      <c r="K25" s="44"/>
    </row>
    <row r="26" s="2" customFormat="true" ht="32" customHeight="true" spans="1:11">
      <c r="A26" s="17">
        <v>12</v>
      </c>
      <c r="B26" s="18" t="s">
        <v>25</v>
      </c>
      <c r="C26" s="19" t="s">
        <v>25</v>
      </c>
      <c r="D26" s="22" t="s">
        <v>48</v>
      </c>
      <c r="E26" s="37" t="s">
        <v>49</v>
      </c>
      <c r="F26" s="38">
        <f>F27+F28</f>
        <v>300</v>
      </c>
      <c r="G26" s="38">
        <f>G27+G28</f>
        <v>300</v>
      </c>
      <c r="H26" s="34">
        <f t="shared" si="0"/>
        <v>1</v>
      </c>
      <c r="I26" s="38">
        <f>I27+I28</f>
        <v>300</v>
      </c>
      <c r="J26" s="34">
        <f t="shared" si="1"/>
        <v>1</v>
      </c>
      <c r="K26" s="44"/>
    </row>
    <row r="27" s="2" customFormat="true" ht="63" customHeight="true" spans="1:11">
      <c r="A27" s="17">
        <v>12.1</v>
      </c>
      <c r="B27" s="18" t="s">
        <v>25</v>
      </c>
      <c r="C27" s="20" t="s">
        <v>50</v>
      </c>
      <c r="D27" s="22" t="s">
        <v>51</v>
      </c>
      <c r="E27" s="37" t="s">
        <v>49</v>
      </c>
      <c r="F27" s="38">
        <v>200</v>
      </c>
      <c r="G27" s="38">
        <v>200</v>
      </c>
      <c r="H27" s="34">
        <f t="shared" si="0"/>
        <v>1</v>
      </c>
      <c r="I27" s="38">
        <v>200</v>
      </c>
      <c r="J27" s="34">
        <f t="shared" si="1"/>
        <v>1</v>
      </c>
      <c r="K27" s="44"/>
    </row>
    <row r="28" s="2" customFormat="true" ht="32" customHeight="true" spans="1:11">
      <c r="A28" s="17">
        <v>12.2</v>
      </c>
      <c r="B28" s="18" t="s">
        <v>25</v>
      </c>
      <c r="C28" s="20" t="s">
        <v>52</v>
      </c>
      <c r="D28" s="22" t="s">
        <v>53</v>
      </c>
      <c r="E28" s="37" t="s">
        <v>49</v>
      </c>
      <c r="F28" s="38">
        <v>100</v>
      </c>
      <c r="G28" s="38">
        <v>100</v>
      </c>
      <c r="H28" s="34">
        <f t="shared" si="0"/>
        <v>1</v>
      </c>
      <c r="I28" s="38">
        <v>100</v>
      </c>
      <c r="J28" s="34">
        <f t="shared" si="1"/>
        <v>1</v>
      </c>
      <c r="K28" s="44"/>
    </row>
    <row r="29" s="2" customFormat="true" ht="32" customHeight="true" spans="1:11">
      <c r="A29" s="17">
        <v>13</v>
      </c>
      <c r="B29" s="18" t="s">
        <v>25</v>
      </c>
      <c r="C29" s="18" t="s">
        <v>25</v>
      </c>
      <c r="D29" s="18" t="s">
        <v>23</v>
      </c>
      <c r="E29" s="35" t="s">
        <v>21</v>
      </c>
      <c r="F29" s="38">
        <f>F30+F31+F32+F33</f>
        <v>100</v>
      </c>
      <c r="G29" s="38">
        <f>G30+G31+G32+G33</f>
        <v>100</v>
      </c>
      <c r="H29" s="34">
        <f t="shared" si="0"/>
        <v>1</v>
      </c>
      <c r="I29" s="38">
        <f>I30+I31+I32+I33</f>
        <v>100</v>
      </c>
      <c r="J29" s="34">
        <f t="shared" si="1"/>
        <v>1</v>
      </c>
      <c r="K29" s="44"/>
    </row>
    <row r="30" s="2" customFormat="true" ht="32" customHeight="true" spans="1:11">
      <c r="A30" s="17">
        <v>13.1</v>
      </c>
      <c r="B30" s="18" t="s">
        <v>25</v>
      </c>
      <c r="C30" s="20" t="s">
        <v>54</v>
      </c>
      <c r="D30" s="18" t="s">
        <v>23</v>
      </c>
      <c r="E30" s="35" t="s">
        <v>21</v>
      </c>
      <c r="F30" s="36">
        <v>40</v>
      </c>
      <c r="G30" s="36">
        <v>40</v>
      </c>
      <c r="H30" s="34">
        <f t="shared" si="0"/>
        <v>1</v>
      </c>
      <c r="I30" s="36">
        <v>40</v>
      </c>
      <c r="J30" s="34">
        <f t="shared" si="1"/>
        <v>1</v>
      </c>
      <c r="K30" s="44"/>
    </row>
    <row r="31" s="2" customFormat="true" ht="32" customHeight="true" spans="1:11">
      <c r="A31" s="17">
        <v>13.2</v>
      </c>
      <c r="B31" s="18" t="s">
        <v>25</v>
      </c>
      <c r="C31" s="20" t="s">
        <v>55</v>
      </c>
      <c r="D31" s="18" t="s">
        <v>23</v>
      </c>
      <c r="E31" s="35" t="s">
        <v>21</v>
      </c>
      <c r="F31" s="36">
        <v>10</v>
      </c>
      <c r="G31" s="36">
        <v>10</v>
      </c>
      <c r="H31" s="34">
        <f t="shared" si="0"/>
        <v>1</v>
      </c>
      <c r="I31" s="36">
        <v>10</v>
      </c>
      <c r="J31" s="34">
        <f t="shared" si="1"/>
        <v>1</v>
      </c>
      <c r="K31" s="44"/>
    </row>
    <row r="32" s="2" customFormat="true" ht="32" customHeight="true" spans="1:11">
      <c r="A32" s="17">
        <v>13.3</v>
      </c>
      <c r="B32" s="18" t="s">
        <v>25</v>
      </c>
      <c r="C32" s="20" t="s">
        <v>44</v>
      </c>
      <c r="D32" s="18" t="s">
        <v>23</v>
      </c>
      <c r="E32" s="35" t="s">
        <v>21</v>
      </c>
      <c r="F32" s="36">
        <v>30</v>
      </c>
      <c r="G32" s="36">
        <v>30</v>
      </c>
      <c r="H32" s="34">
        <f t="shared" si="0"/>
        <v>1</v>
      </c>
      <c r="I32" s="36">
        <v>30</v>
      </c>
      <c r="J32" s="34">
        <f t="shared" si="1"/>
        <v>1</v>
      </c>
      <c r="K32" s="44"/>
    </row>
    <row r="33" s="2" customFormat="true" ht="32" customHeight="true" spans="1:11">
      <c r="A33" s="17">
        <v>13.4</v>
      </c>
      <c r="B33" s="18" t="s">
        <v>25</v>
      </c>
      <c r="C33" s="20" t="s">
        <v>29</v>
      </c>
      <c r="D33" s="18" t="s">
        <v>23</v>
      </c>
      <c r="E33" s="35" t="s">
        <v>21</v>
      </c>
      <c r="F33" s="36">
        <v>20</v>
      </c>
      <c r="G33" s="36">
        <v>20</v>
      </c>
      <c r="H33" s="34">
        <f t="shared" si="0"/>
        <v>1</v>
      </c>
      <c r="I33" s="36">
        <v>20</v>
      </c>
      <c r="J33" s="34">
        <f t="shared" si="1"/>
        <v>1</v>
      </c>
      <c r="K33" s="44"/>
    </row>
    <row r="34" s="2" customFormat="true" ht="32" customHeight="true" spans="1:11">
      <c r="A34" s="17">
        <v>14</v>
      </c>
      <c r="B34" s="18" t="s">
        <v>25</v>
      </c>
      <c r="C34" s="19" t="s">
        <v>56</v>
      </c>
      <c r="D34" s="18" t="s">
        <v>57</v>
      </c>
      <c r="E34" s="32" t="s">
        <v>16</v>
      </c>
      <c r="F34" s="33">
        <v>800</v>
      </c>
      <c r="G34" s="33">
        <v>800</v>
      </c>
      <c r="H34" s="34">
        <f t="shared" si="0"/>
        <v>1</v>
      </c>
      <c r="I34" s="43">
        <v>800</v>
      </c>
      <c r="J34" s="34">
        <f t="shared" si="1"/>
        <v>1</v>
      </c>
      <c r="K34" s="44"/>
    </row>
    <row r="35" s="2" customFormat="true" ht="32" customHeight="true" spans="1:11">
      <c r="A35" s="17">
        <v>15</v>
      </c>
      <c r="B35" s="18" t="s">
        <v>58</v>
      </c>
      <c r="C35" s="19" t="s">
        <v>59</v>
      </c>
      <c r="D35" s="18" t="s">
        <v>60</v>
      </c>
      <c r="E35" s="32" t="s">
        <v>16</v>
      </c>
      <c r="F35" s="33">
        <v>300</v>
      </c>
      <c r="G35" s="33">
        <v>300</v>
      </c>
      <c r="H35" s="34">
        <f t="shared" si="0"/>
        <v>1</v>
      </c>
      <c r="I35" s="36">
        <v>178.61</v>
      </c>
      <c r="J35" s="34">
        <f t="shared" si="1"/>
        <v>0.595366666666667</v>
      </c>
      <c r="K35" s="44"/>
    </row>
    <row r="36" s="2" customFormat="true" ht="32" customHeight="true" spans="1:11">
      <c r="A36" s="17">
        <v>16</v>
      </c>
      <c r="B36" s="18" t="s">
        <v>58</v>
      </c>
      <c r="C36" s="19" t="s">
        <v>61</v>
      </c>
      <c r="D36" s="18" t="s">
        <v>62</v>
      </c>
      <c r="E36" s="32" t="s">
        <v>18</v>
      </c>
      <c r="F36" s="33">
        <v>150</v>
      </c>
      <c r="G36" s="33">
        <v>150</v>
      </c>
      <c r="H36" s="34">
        <f t="shared" si="0"/>
        <v>1</v>
      </c>
      <c r="I36" s="36">
        <v>63.5</v>
      </c>
      <c r="J36" s="34">
        <f t="shared" si="1"/>
        <v>0.423333333333333</v>
      </c>
      <c r="K36" s="44"/>
    </row>
    <row r="37" s="2" customFormat="true" ht="32" customHeight="true" spans="1:11">
      <c r="A37" s="17">
        <v>17</v>
      </c>
      <c r="B37" s="18" t="s">
        <v>58</v>
      </c>
      <c r="C37" s="19" t="s">
        <v>61</v>
      </c>
      <c r="D37" s="18" t="s">
        <v>63</v>
      </c>
      <c r="E37" s="32" t="s">
        <v>16</v>
      </c>
      <c r="F37" s="33">
        <v>140</v>
      </c>
      <c r="G37" s="33">
        <v>140</v>
      </c>
      <c r="H37" s="34">
        <f t="shared" si="0"/>
        <v>1</v>
      </c>
      <c r="I37" s="43">
        <v>140</v>
      </c>
      <c r="J37" s="34">
        <f t="shared" si="1"/>
        <v>1</v>
      </c>
      <c r="K37" s="44"/>
    </row>
    <row r="38" s="2" customFormat="true" ht="32" customHeight="true" spans="1:11">
      <c r="A38" s="17">
        <v>18</v>
      </c>
      <c r="B38" s="18" t="s">
        <v>58</v>
      </c>
      <c r="C38" s="18" t="s">
        <v>64</v>
      </c>
      <c r="D38" s="18" t="s">
        <v>63</v>
      </c>
      <c r="E38" s="32" t="s">
        <v>16</v>
      </c>
      <c r="F38" s="33">
        <v>118</v>
      </c>
      <c r="G38" s="33">
        <v>118</v>
      </c>
      <c r="H38" s="34">
        <f t="shared" si="0"/>
        <v>1</v>
      </c>
      <c r="I38" s="36">
        <v>118</v>
      </c>
      <c r="J38" s="34">
        <f t="shared" si="1"/>
        <v>1</v>
      </c>
      <c r="K38" s="44"/>
    </row>
    <row r="39" s="2" customFormat="true" ht="32" customHeight="true" spans="1:11">
      <c r="A39" s="17">
        <v>19</v>
      </c>
      <c r="B39" s="18" t="s">
        <v>65</v>
      </c>
      <c r="C39" s="19" t="s">
        <v>66</v>
      </c>
      <c r="D39" s="18" t="s">
        <v>67</v>
      </c>
      <c r="E39" s="32" t="s">
        <v>16</v>
      </c>
      <c r="F39" s="33">
        <v>150</v>
      </c>
      <c r="G39" s="33">
        <v>150</v>
      </c>
      <c r="H39" s="34">
        <f t="shared" si="0"/>
        <v>1</v>
      </c>
      <c r="I39" s="36">
        <v>126.95</v>
      </c>
      <c r="J39" s="34">
        <f t="shared" si="1"/>
        <v>0.846333333333333</v>
      </c>
      <c r="K39" s="44"/>
    </row>
    <row r="40" s="2" customFormat="true" ht="43" customHeight="true" spans="1:11">
      <c r="A40" s="17">
        <v>20</v>
      </c>
      <c r="B40" s="18" t="s">
        <v>65</v>
      </c>
      <c r="C40" s="19" t="s">
        <v>66</v>
      </c>
      <c r="D40" s="18" t="s">
        <v>68</v>
      </c>
      <c r="E40" s="32" t="s">
        <v>49</v>
      </c>
      <c r="F40" s="33">
        <v>150</v>
      </c>
      <c r="G40" s="33">
        <v>150</v>
      </c>
      <c r="H40" s="34">
        <f t="shared" si="0"/>
        <v>1</v>
      </c>
      <c r="I40" s="36">
        <v>89.45</v>
      </c>
      <c r="J40" s="34">
        <f t="shared" si="1"/>
        <v>0.596333333333333</v>
      </c>
      <c r="K40" s="44"/>
    </row>
    <row r="41" s="2" customFormat="true" ht="41" customHeight="true" spans="1:12">
      <c r="A41" s="17">
        <v>21</v>
      </c>
      <c r="B41" s="18" t="s">
        <v>65</v>
      </c>
      <c r="C41" s="19" t="s">
        <v>69</v>
      </c>
      <c r="D41" s="18" t="s">
        <v>70</v>
      </c>
      <c r="E41" s="32" t="s">
        <v>21</v>
      </c>
      <c r="F41" s="33">
        <v>50</v>
      </c>
      <c r="G41" s="33">
        <v>50</v>
      </c>
      <c r="H41" s="34">
        <f t="shared" si="0"/>
        <v>1</v>
      </c>
      <c r="I41" s="36">
        <v>50</v>
      </c>
      <c r="J41" s="34">
        <f t="shared" si="1"/>
        <v>1</v>
      </c>
      <c r="K41"/>
      <c r="L41"/>
    </row>
    <row r="42" s="2" customFormat="true" ht="35" customHeight="true" spans="1:12">
      <c r="A42" s="17">
        <v>22</v>
      </c>
      <c r="B42" s="23" t="s">
        <v>71</v>
      </c>
      <c r="C42" s="24" t="s">
        <v>72</v>
      </c>
      <c r="D42" s="23" t="s">
        <v>73</v>
      </c>
      <c r="E42" s="32" t="s">
        <v>16</v>
      </c>
      <c r="F42" s="33">
        <v>17</v>
      </c>
      <c r="G42" s="33">
        <v>17</v>
      </c>
      <c r="H42" s="34">
        <f t="shared" si="0"/>
        <v>1</v>
      </c>
      <c r="I42" s="43">
        <v>17</v>
      </c>
      <c r="J42" s="34">
        <f t="shared" si="1"/>
        <v>1</v>
      </c>
      <c r="K42"/>
      <c r="L42"/>
    </row>
    <row r="43" s="2" customFormat="true" ht="32" customHeight="true" spans="1:12">
      <c r="A43" s="17">
        <v>23</v>
      </c>
      <c r="B43" s="23" t="s">
        <v>71</v>
      </c>
      <c r="C43" s="24" t="s">
        <v>74</v>
      </c>
      <c r="D43" s="23" t="s">
        <v>75</v>
      </c>
      <c r="E43" s="32" t="s">
        <v>49</v>
      </c>
      <c r="F43" s="33">
        <v>100</v>
      </c>
      <c r="G43" s="33">
        <v>100</v>
      </c>
      <c r="H43" s="34">
        <f t="shared" si="0"/>
        <v>1</v>
      </c>
      <c r="I43" s="43">
        <v>30</v>
      </c>
      <c r="J43" s="34">
        <f t="shared" si="1"/>
        <v>0.3</v>
      </c>
      <c r="K43"/>
      <c r="L43"/>
    </row>
    <row r="44" s="2" customFormat="true" ht="32" customHeight="true" spans="1:12">
      <c r="A44" s="17">
        <v>24</v>
      </c>
      <c r="B44" s="23" t="s">
        <v>71</v>
      </c>
      <c r="C44" s="20" t="s">
        <v>76</v>
      </c>
      <c r="D44" s="25" t="s">
        <v>77</v>
      </c>
      <c r="E44" s="37" t="s">
        <v>21</v>
      </c>
      <c r="F44" s="38">
        <v>500</v>
      </c>
      <c r="G44" s="38">
        <v>500</v>
      </c>
      <c r="H44" s="34">
        <f t="shared" si="0"/>
        <v>1</v>
      </c>
      <c r="I44" s="36">
        <v>500</v>
      </c>
      <c r="J44" s="34">
        <f t="shared" si="1"/>
        <v>1</v>
      </c>
      <c r="K44"/>
      <c r="L44"/>
    </row>
    <row r="45" s="2" customFormat="true" ht="32" customHeight="true" spans="1:12">
      <c r="A45" s="17">
        <v>25</v>
      </c>
      <c r="B45" s="23" t="s">
        <v>71</v>
      </c>
      <c r="C45" s="20" t="s">
        <v>78</v>
      </c>
      <c r="D45" s="25" t="s">
        <v>77</v>
      </c>
      <c r="E45" s="37" t="s">
        <v>21</v>
      </c>
      <c r="F45" s="38">
        <v>300</v>
      </c>
      <c r="G45" s="38">
        <v>300</v>
      </c>
      <c r="H45" s="34">
        <f t="shared" si="0"/>
        <v>1</v>
      </c>
      <c r="I45" s="36">
        <v>148.08</v>
      </c>
      <c r="J45" s="34">
        <f t="shared" si="1"/>
        <v>0.4936</v>
      </c>
      <c r="K45"/>
      <c r="L45"/>
    </row>
    <row r="46" s="2" customFormat="true" ht="32" customHeight="true" spans="1:12">
      <c r="A46" s="17">
        <v>26</v>
      </c>
      <c r="B46" s="23" t="s">
        <v>71</v>
      </c>
      <c r="C46" s="24" t="s">
        <v>74</v>
      </c>
      <c r="D46" s="23" t="s">
        <v>79</v>
      </c>
      <c r="E46" s="32" t="s">
        <v>21</v>
      </c>
      <c r="F46" s="33">
        <v>400</v>
      </c>
      <c r="G46" s="33">
        <v>400</v>
      </c>
      <c r="H46" s="34">
        <f t="shared" si="0"/>
        <v>1</v>
      </c>
      <c r="I46" s="43">
        <v>299.2</v>
      </c>
      <c r="J46" s="34">
        <f t="shared" si="1"/>
        <v>0.748</v>
      </c>
      <c r="K46"/>
      <c r="L46"/>
    </row>
    <row r="47" s="2" customFormat="true" ht="50" customHeight="true" spans="1:12">
      <c r="A47" s="17">
        <v>27</v>
      </c>
      <c r="B47" s="23" t="s">
        <v>71</v>
      </c>
      <c r="C47" s="24" t="s">
        <v>80</v>
      </c>
      <c r="D47" s="23" t="s">
        <v>81</v>
      </c>
      <c r="E47" s="32" t="s">
        <v>49</v>
      </c>
      <c r="F47" s="33">
        <v>200</v>
      </c>
      <c r="G47" s="33">
        <v>200</v>
      </c>
      <c r="H47" s="34">
        <f t="shared" si="0"/>
        <v>1</v>
      </c>
      <c r="I47" s="43">
        <v>30</v>
      </c>
      <c r="J47" s="34">
        <f t="shared" si="1"/>
        <v>0.15</v>
      </c>
      <c r="K47"/>
      <c r="L47"/>
    </row>
    <row r="48" s="2" customFormat="true" ht="32" customHeight="true" spans="1:12">
      <c r="A48" s="17">
        <v>28</v>
      </c>
      <c r="B48" s="18" t="s">
        <v>82</v>
      </c>
      <c r="C48" s="19" t="s">
        <v>83</v>
      </c>
      <c r="D48" s="18" t="s">
        <v>84</v>
      </c>
      <c r="E48" s="32" t="s">
        <v>16</v>
      </c>
      <c r="F48" s="33">
        <v>10</v>
      </c>
      <c r="G48" s="33">
        <v>10</v>
      </c>
      <c r="H48" s="34">
        <f t="shared" si="0"/>
        <v>1</v>
      </c>
      <c r="I48" s="43">
        <v>0</v>
      </c>
      <c r="J48" s="34">
        <f t="shared" si="1"/>
        <v>0</v>
      </c>
      <c r="K48"/>
      <c r="L48"/>
    </row>
    <row r="49" s="2" customFormat="true" ht="32" customHeight="true" spans="1:12">
      <c r="A49" s="17">
        <v>29</v>
      </c>
      <c r="B49" s="18" t="s">
        <v>82</v>
      </c>
      <c r="C49" s="19" t="s">
        <v>85</v>
      </c>
      <c r="D49" s="18" t="s">
        <v>86</v>
      </c>
      <c r="E49" s="32" t="s">
        <v>21</v>
      </c>
      <c r="F49" s="33">
        <v>50</v>
      </c>
      <c r="G49" s="33">
        <v>50</v>
      </c>
      <c r="H49" s="34">
        <f t="shared" si="0"/>
        <v>1</v>
      </c>
      <c r="I49" s="36">
        <v>16.176</v>
      </c>
      <c r="J49" s="34">
        <f t="shared" si="1"/>
        <v>0.32352</v>
      </c>
      <c r="K49"/>
      <c r="L49"/>
    </row>
    <row r="50" s="2" customFormat="true" ht="32" customHeight="true" spans="1:12">
      <c r="A50" s="17">
        <v>30</v>
      </c>
      <c r="B50" s="18" t="s">
        <v>82</v>
      </c>
      <c r="C50" s="19" t="s">
        <v>87</v>
      </c>
      <c r="D50" s="18" t="s">
        <v>88</v>
      </c>
      <c r="E50" s="32" t="s">
        <v>49</v>
      </c>
      <c r="F50" s="33">
        <v>150</v>
      </c>
      <c r="G50" s="33">
        <v>150</v>
      </c>
      <c r="H50" s="34">
        <f t="shared" si="0"/>
        <v>1</v>
      </c>
      <c r="I50" s="36">
        <v>49.7</v>
      </c>
      <c r="J50" s="34">
        <f t="shared" si="1"/>
        <v>0.331333333333333</v>
      </c>
      <c r="K50"/>
      <c r="L50"/>
    </row>
    <row r="51" s="2" customFormat="true" ht="32" customHeight="true" spans="1:12">
      <c r="A51" s="17">
        <v>31</v>
      </c>
      <c r="B51" s="18" t="s">
        <v>82</v>
      </c>
      <c r="C51" s="19" t="s">
        <v>87</v>
      </c>
      <c r="D51" s="18" t="s">
        <v>89</v>
      </c>
      <c r="E51" s="32" t="s">
        <v>49</v>
      </c>
      <c r="F51" s="33">
        <v>100</v>
      </c>
      <c r="G51" s="33">
        <v>100</v>
      </c>
      <c r="H51" s="34">
        <f t="shared" si="0"/>
        <v>1</v>
      </c>
      <c r="I51" s="36">
        <v>0</v>
      </c>
      <c r="J51" s="34">
        <f t="shared" si="1"/>
        <v>0</v>
      </c>
      <c r="K51"/>
      <c r="L51"/>
    </row>
    <row r="52" s="3" customFormat="true" ht="24" customHeight="true" spans="1:10">
      <c r="A52" s="26"/>
      <c r="B52" s="27" t="s">
        <v>90</v>
      </c>
      <c r="C52" s="28"/>
      <c r="D52" s="28"/>
      <c r="E52" s="39"/>
      <c r="F52" s="26">
        <f>SUM(F5:F51)-F14-F23-F26-F29</f>
        <v>7345</v>
      </c>
      <c r="G52" s="26">
        <f>SUM(G5:G51)-G14-G23-G26-G29</f>
        <v>7345</v>
      </c>
      <c r="H52" s="40">
        <f t="shared" si="0"/>
        <v>1</v>
      </c>
      <c r="I52" s="26">
        <f>SUM(I5:I51)-I14-I23-I26-I29</f>
        <v>5437.016</v>
      </c>
      <c r="J52" s="40">
        <f t="shared" si="1"/>
        <v>0.740233628318584</v>
      </c>
    </row>
    <row r="53" customHeight="true" spans="6:9">
      <c r="F53"/>
      <c r="G53"/>
      <c r="H53"/>
      <c r="I53"/>
    </row>
    <row r="54" customHeight="true" spans="6:9">
      <c r="F54"/>
      <c r="G54"/>
      <c r="H54"/>
      <c r="I54"/>
    </row>
    <row r="55" customHeight="true" spans="6:10">
      <c r="F55"/>
      <c r="G55"/>
      <c r="H55"/>
      <c r="I55"/>
      <c r="J55" s="46"/>
    </row>
    <row r="56" customHeight="true" spans="6:9">
      <c r="F56"/>
      <c r="G56"/>
      <c r="H56"/>
      <c r="I56"/>
    </row>
    <row r="57" customHeight="true" spans="3:9">
      <c r="C57" s="5"/>
      <c r="F57"/>
      <c r="G57"/>
      <c r="H57"/>
      <c r="I57"/>
    </row>
    <row r="58" customHeight="true" spans="6:9">
      <c r="F58"/>
      <c r="G58"/>
      <c r="H58"/>
      <c r="I58"/>
    </row>
  </sheetData>
  <autoFilter ref="A4:L52">
    <extLst/>
  </autoFilter>
  <mergeCells count="11">
    <mergeCell ref="A2:J2"/>
    <mergeCell ref="A3:A4"/>
    <mergeCell ref="B3:B4"/>
    <mergeCell ref="C3:C4"/>
    <mergeCell ref="D3:D4"/>
    <mergeCell ref="E3:E4"/>
    <mergeCell ref="F3:F4"/>
    <mergeCell ref="G3:G4"/>
    <mergeCell ref="H3:H4"/>
    <mergeCell ref="I3:I4"/>
    <mergeCell ref="J3:J4"/>
  </mergeCells>
  <printOptions horizontalCentered="true"/>
  <pageMargins left="0.236111111111111" right="0.156944444444444" top="0.511805555555556" bottom="0.432638888888889" header="0.275" footer="0.196527777777778"/>
  <pageSetup paperSize="9" scale="72" fitToHeight="0" orientation="portrait" horizontalDpi="600"/>
  <headerFooter>
    <oddFooter>&amp;C&amp;"+"&amp;10&amp;P</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现场检查情况统计表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ls</dc:creator>
  <cp:lastModifiedBy>greatwall</cp:lastModifiedBy>
  <dcterms:created xsi:type="dcterms:W3CDTF">2023-05-16T00:50:00Z</dcterms:created>
  <dcterms:modified xsi:type="dcterms:W3CDTF">2024-06-18T10:36:57Z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8A957DCE6AB546B98BBC08DE1B9D9C55_11</vt:lpwstr>
  </property>
  <property fmtid="{D5CDD505-2E9C-101B-9397-08002B2CF9AE}" pid="3" name="KSOProductBuildVer">
    <vt:lpwstr>2052-11.8.2.10125</vt:lpwstr>
  </property>
</Properties>
</file>