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2540" tabRatio="468"/>
  </bookViews>
  <sheets>
    <sheet name="Sheet1" sheetId="2" r:id="rId1"/>
  </sheets>
  <definedNames>
    <definedName name="_xlnm._FilterDatabase" localSheetId="0" hidden="1">Sheet1!$A$1:$S$149</definedName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D149" i="2" l="1"/>
  <c r="D148" i="2"/>
  <c r="L147" i="2"/>
  <c r="K147" i="2"/>
  <c r="J147" i="2"/>
  <c r="I147" i="2"/>
  <c r="H147" i="2"/>
  <c r="G147" i="2"/>
  <c r="F147" i="2"/>
  <c r="E147" i="2"/>
  <c r="D147" i="2" s="1"/>
  <c r="D146" i="2"/>
  <c r="D145" i="2"/>
  <c r="D144" i="2"/>
  <c r="D143" i="2"/>
  <c r="L142" i="2"/>
  <c r="K142" i="2"/>
  <c r="J142" i="2"/>
  <c r="I142" i="2"/>
  <c r="H142" i="2"/>
  <c r="G142" i="2"/>
  <c r="F142" i="2"/>
  <c r="E142" i="2"/>
  <c r="D142" i="2" s="1"/>
  <c r="D141" i="2"/>
  <c r="D140" i="2"/>
  <c r="D139" i="2"/>
  <c r="D138" i="2"/>
  <c r="L137" i="2"/>
  <c r="K137" i="2"/>
  <c r="J137" i="2"/>
  <c r="I137" i="2"/>
  <c r="H137" i="2"/>
  <c r="G137" i="2"/>
  <c r="F137" i="2"/>
  <c r="E137" i="2"/>
  <c r="D136" i="2"/>
  <c r="D135" i="2"/>
  <c r="L134" i="2"/>
  <c r="K134" i="2"/>
  <c r="J134" i="2"/>
  <c r="I134" i="2"/>
  <c r="H134" i="2"/>
  <c r="G134" i="2"/>
  <c r="F134" i="2"/>
  <c r="E134" i="2"/>
  <c r="D133" i="2"/>
  <c r="D132" i="2"/>
  <c r="D131" i="2"/>
  <c r="L130" i="2"/>
  <c r="K130" i="2"/>
  <c r="J130" i="2"/>
  <c r="I130" i="2"/>
  <c r="H130" i="2"/>
  <c r="G130" i="2"/>
  <c r="F130" i="2"/>
  <c r="E130" i="2"/>
  <c r="D129" i="2"/>
  <c r="D128" i="2"/>
  <c r="D127" i="2"/>
  <c r="L126" i="2"/>
  <c r="K126" i="2"/>
  <c r="J126" i="2"/>
  <c r="I126" i="2"/>
  <c r="H126" i="2"/>
  <c r="G126" i="2"/>
  <c r="F126" i="2"/>
  <c r="E126" i="2"/>
  <c r="D126" i="2" s="1"/>
  <c r="D125" i="2"/>
  <c r="D124" i="2"/>
  <c r="D123" i="2"/>
  <c r="L122" i="2"/>
  <c r="K122" i="2"/>
  <c r="J122" i="2"/>
  <c r="I122" i="2"/>
  <c r="H122" i="2"/>
  <c r="G122" i="2"/>
  <c r="F122" i="2"/>
  <c r="E122" i="2"/>
  <c r="D121" i="2"/>
  <c r="D120" i="2"/>
  <c r="L119" i="2"/>
  <c r="K119" i="2"/>
  <c r="J119" i="2"/>
  <c r="I119" i="2"/>
  <c r="H119" i="2"/>
  <c r="G119" i="2"/>
  <c r="F119" i="2"/>
  <c r="E119" i="2"/>
  <c r="D118" i="2"/>
  <c r="D117" i="2"/>
  <c r="D116" i="2"/>
  <c r="D115" i="2"/>
  <c r="D114" i="2"/>
  <c r="D113" i="2"/>
  <c r="D112" i="2"/>
  <c r="L111" i="2"/>
  <c r="K111" i="2"/>
  <c r="J111" i="2"/>
  <c r="I111" i="2"/>
  <c r="H111" i="2"/>
  <c r="G111" i="2"/>
  <c r="F111" i="2"/>
  <c r="E111" i="2"/>
  <c r="D111" i="2" s="1"/>
  <c r="D110" i="2"/>
  <c r="D109" i="2"/>
  <c r="D108" i="2"/>
  <c r="L107" i="2"/>
  <c r="L92" i="2" s="1"/>
  <c r="K107" i="2"/>
  <c r="J107" i="2"/>
  <c r="I107" i="2"/>
  <c r="H107" i="2"/>
  <c r="G107" i="2"/>
  <c r="G92" i="2" s="1"/>
  <c r="F107" i="2"/>
  <c r="E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L93" i="2"/>
  <c r="K93" i="2"/>
  <c r="J93" i="2"/>
  <c r="I93" i="2"/>
  <c r="H93" i="2"/>
  <c r="G93" i="2"/>
  <c r="F93" i="2"/>
  <c r="E93" i="2"/>
  <c r="D91" i="2"/>
  <c r="D90" i="2"/>
  <c r="D89" i="2"/>
  <c r="D88" i="2" s="1"/>
  <c r="L88" i="2"/>
  <c r="K88" i="2"/>
  <c r="J88" i="2"/>
  <c r="I88" i="2"/>
  <c r="H88" i="2"/>
  <c r="G88" i="2"/>
  <c r="F88" i="2"/>
  <c r="E88" i="2"/>
  <c r="D87" i="2"/>
  <c r="D86" i="2" s="1"/>
  <c r="L86" i="2"/>
  <c r="K86" i="2"/>
  <c r="J86" i="2"/>
  <c r="I86" i="2"/>
  <c r="H86" i="2"/>
  <c r="G86" i="2"/>
  <c r="F86" i="2"/>
  <c r="E86" i="2"/>
  <c r="D85" i="2"/>
  <c r="D84" i="2" s="1"/>
  <c r="L84" i="2"/>
  <c r="K84" i="2"/>
  <c r="J84" i="2"/>
  <c r="I84" i="2"/>
  <c r="H84" i="2"/>
  <c r="G84" i="2"/>
  <c r="F84" i="2"/>
  <c r="E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L39" i="2"/>
  <c r="K39" i="2"/>
  <c r="J39" i="2"/>
  <c r="J38" i="2" s="1"/>
  <c r="I39" i="2"/>
  <c r="H39" i="2"/>
  <c r="G39" i="2"/>
  <c r="F39" i="2"/>
  <c r="F38" i="2" s="1"/>
  <c r="E39" i="2"/>
  <c r="D37" i="2"/>
  <c r="D36" i="2"/>
  <c r="D35" i="2"/>
  <c r="D34" i="2"/>
  <c r="D33" i="2"/>
  <c r="L32" i="2"/>
  <c r="K32" i="2"/>
  <c r="J32" i="2"/>
  <c r="I32" i="2"/>
  <c r="H32" i="2"/>
  <c r="G32" i="2"/>
  <c r="F32" i="2"/>
  <c r="E32" i="2"/>
  <c r="D31" i="2"/>
  <c r="D30" i="2"/>
  <c r="D29" i="2"/>
  <c r="D28" i="2"/>
  <c r="D27" i="2"/>
  <c r="D26" i="2"/>
  <c r="D25" i="2"/>
  <c r="L24" i="2"/>
  <c r="K24" i="2"/>
  <c r="J24" i="2"/>
  <c r="I24" i="2"/>
  <c r="H24" i="2"/>
  <c r="G24" i="2"/>
  <c r="F24" i="2"/>
  <c r="E24" i="2"/>
  <c r="D23" i="2"/>
  <c r="D22" i="2"/>
  <c r="D20" i="2" s="1"/>
  <c r="D21" i="2"/>
  <c r="L20" i="2"/>
  <c r="K20" i="2"/>
  <c r="J20" i="2"/>
  <c r="I20" i="2"/>
  <c r="H20" i="2"/>
  <c r="G20" i="2"/>
  <c r="F20" i="2"/>
  <c r="E20" i="2"/>
  <c r="D19" i="2"/>
  <c r="D18" i="2"/>
  <c r="L17" i="2"/>
  <c r="K17" i="2"/>
  <c r="J17" i="2"/>
  <c r="I17" i="2"/>
  <c r="H17" i="2"/>
  <c r="G17" i="2"/>
  <c r="F17" i="2"/>
  <c r="E17" i="2"/>
  <c r="D16" i="2"/>
  <c r="D15" i="2"/>
  <c r="L14" i="2"/>
  <c r="K14" i="2"/>
  <c r="J14" i="2"/>
  <c r="I14" i="2"/>
  <c r="H14" i="2"/>
  <c r="G14" i="2"/>
  <c r="G13" i="2" s="1"/>
  <c r="F14" i="2"/>
  <c r="E14" i="2"/>
  <c r="D12" i="2"/>
  <c r="D11" i="2" s="1"/>
  <c r="L11" i="2"/>
  <c r="K11" i="2"/>
  <c r="J11" i="2"/>
  <c r="I11" i="2"/>
  <c r="H11" i="2"/>
  <c r="G11" i="2"/>
  <c r="F11" i="2"/>
  <c r="E11" i="2"/>
  <c r="D10" i="2"/>
  <c r="D9" i="2" s="1"/>
  <c r="L9" i="2"/>
  <c r="K9" i="2"/>
  <c r="J9" i="2"/>
  <c r="I9" i="2"/>
  <c r="H9" i="2"/>
  <c r="G9" i="2"/>
  <c r="F9" i="2"/>
  <c r="E9" i="2"/>
  <c r="D8" i="2"/>
  <c r="D7" i="2" s="1"/>
  <c r="L7" i="2"/>
  <c r="K7" i="2"/>
  <c r="J7" i="2"/>
  <c r="I7" i="2"/>
  <c r="H7" i="2"/>
  <c r="G7" i="2"/>
  <c r="F7" i="2"/>
  <c r="E7" i="2"/>
  <c r="D14" i="2" l="1"/>
  <c r="D24" i="2"/>
  <c r="H38" i="2"/>
  <c r="L38" i="2"/>
  <c r="I38" i="2"/>
  <c r="H92" i="2"/>
  <c r="K92" i="2"/>
  <c r="K13" i="2"/>
  <c r="F13" i="2"/>
  <c r="J13" i="2"/>
  <c r="D17" i="2"/>
  <c r="D32" i="2"/>
  <c r="E13" i="2"/>
  <c r="I13" i="2"/>
  <c r="I6" i="2" s="1"/>
  <c r="I5" i="2" s="1"/>
  <c r="L13" i="2"/>
  <c r="L6" i="2" s="1"/>
  <c r="L5" i="2" s="1"/>
  <c r="D39" i="2"/>
  <c r="D134" i="2"/>
  <c r="F6" i="2"/>
  <c r="J6" i="2"/>
  <c r="D119" i="2"/>
  <c r="D130" i="2"/>
  <c r="G38" i="2"/>
  <c r="G6" i="2" s="1"/>
  <c r="G5" i="2" s="1"/>
  <c r="K38" i="2"/>
  <c r="K6" i="2" s="1"/>
  <c r="H13" i="2"/>
  <c r="D93" i="2"/>
  <c r="J92" i="2"/>
  <c r="E92" i="2"/>
  <c r="I92" i="2"/>
  <c r="D122" i="2"/>
  <c r="D137" i="2"/>
  <c r="F92" i="2"/>
  <c r="E38" i="2"/>
  <c r="D38" i="2" s="1"/>
  <c r="D107" i="2"/>
  <c r="D13" i="2" l="1"/>
  <c r="H6" i="2"/>
  <c r="H5" i="2" s="1"/>
  <c r="E6" i="2"/>
  <c r="E5" i="2" s="1"/>
  <c r="K5" i="2"/>
  <c r="F5" i="2"/>
  <c r="J5" i="2"/>
  <c r="D6" i="2"/>
  <c r="D92" i="2"/>
  <c r="D5" i="2" l="1"/>
</calcChain>
</file>

<file path=xl/sharedStrings.xml><?xml version="1.0" encoding="utf-8"?>
<sst xmlns="http://schemas.openxmlformats.org/spreadsheetml/2006/main" count="638" uniqueCount="246">
  <si>
    <t>附件</t>
  </si>
  <si>
    <t>单位：万元</t>
  </si>
  <si>
    <t>市州</t>
  </si>
  <si>
    <t>县市区/
单位</t>
  </si>
  <si>
    <t>项目承担单位
(负责人）</t>
  </si>
  <si>
    <t>金额
（万元）</t>
  </si>
  <si>
    <t>国际与区域科技交流</t>
  </si>
  <si>
    <t>海智计划</t>
  </si>
  <si>
    <t>院士专家行</t>
  </si>
  <si>
    <t>湖南省青少年基础学科能力提升工作</t>
  </si>
  <si>
    <t>科技创新服务能力提升</t>
  </si>
  <si>
    <t>流动科技馆巡展</t>
  </si>
  <si>
    <t>决策咨询</t>
  </si>
  <si>
    <t>科学家精神宣传教育</t>
  </si>
  <si>
    <t>功能科
目编码</t>
  </si>
  <si>
    <t>功能科目
名称</t>
  </si>
  <si>
    <t>政府经济
科目编码</t>
  </si>
  <si>
    <t>政府收支
分类科目名称</t>
  </si>
  <si>
    <t>部门经济
科目编码</t>
  </si>
  <si>
    <t>部门经济
科目名称</t>
  </si>
  <si>
    <t>摘要/备注</t>
  </si>
  <si>
    <t>合计</t>
  </si>
  <si>
    <t>省直小计</t>
  </si>
  <si>
    <t>中共湖南省委党校、湖南行政学院</t>
  </si>
  <si>
    <t>中共湖南省委党校、湖南行政学院小计</t>
  </si>
  <si>
    <t>学术交流活动</t>
  </si>
  <si>
    <t>其他对事业单位补助</t>
  </si>
  <si>
    <t>其他商品和服务支出</t>
  </si>
  <si>
    <t>科技智库建设（毛明芳）</t>
  </si>
  <si>
    <t>民主党派湖南省委机关</t>
  </si>
  <si>
    <t>民主党派湖南省委机关小计</t>
  </si>
  <si>
    <t>民主党派湖南省委机关本级</t>
  </si>
  <si>
    <t>中国致公党湖南省委员会</t>
  </si>
  <si>
    <t>国际与区域科技交流项目</t>
  </si>
  <si>
    <t>湖南省卫生健康委员会</t>
  </si>
  <si>
    <t>湖南省卫生健康委员会小计</t>
  </si>
  <si>
    <t>湖南省儿童医院</t>
  </si>
  <si>
    <t>湖南省教育厅</t>
  </si>
  <si>
    <t>湖南省教育厅小计</t>
  </si>
  <si>
    <t>中南大学</t>
  </si>
  <si>
    <t>中南大学小计</t>
  </si>
  <si>
    <t>中南大学本级</t>
  </si>
  <si>
    <t>中南大学本科生院</t>
  </si>
  <si>
    <t>青少年科技活动</t>
  </si>
  <si>
    <t>青少年基础学科能力提升</t>
  </si>
  <si>
    <t>湖南大学</t>
  </si>
  <si>
    <t>湖南大学小计</t>
  </si>
  <si>
    <t>湖南大学科学技术协会</t>
  </si>
  <si>
    <t>科技创新服务能力建设项目-高端学术活动</t>
  </si>
  <si>
    <t>长沙理工大学</t>
  </si>
  <si>
    <t>长沙理工大学小计</t>
  </si>
  <si>
    <t>长沙理工大学本级</t>
  </si>
  <si>
    <t>长沙理工大学科协</t>
  </si>
  <si>
    <t>湖南财政经济学院</t>
  </si>
  <si>
    <t>湖南财政经济学院科协</t>
  </si>
  <si>
    <t>湖南工程学院</t>
  </si>
  <si>
    <t>湖南工程学院小计</t>
  </si>
  <si>
    <t>湖南工程学院本级</t>
  </si>
  <si>
    <t>湖南工程学院科协</t>
  </si>
  <si>
    <t>南华大学</t>
  </si>
  <si>
    <t>南华大学科协</t>
  </si>
  <si>
    <t>中南林业科技大学</t>
  </si>
  <si>
    <t>中南林业科技大学本级</t>
  </si>
  <si>
    <t>湖南工商大学</t>
  </si>
  <si>
    <t>湖南教育电视台</t>
  </si>
  <si>
    <t>优秀科技人物宣传</t>
  </si>
  <si>
    <t>湘潭大学</t>
  </si>
  <si>
    <t>湘潭大学教务处</t>
  </si>
  <si>
    <t>湖南师范大学</t>
  </si>
  <si>
    <t>湖南师范大学小计</t>
  </si>
  <si>
    <t>湖南师范大学科学技术协会</t>
  </si>
  <si>
    <t>中南林业科技大学科学技术处</t>
  </si>
  <si>
    <t>湖南师范大学附属中学</t>
  </si>
  <si>
    <t>长沙市第一中学</t>
  </si>
  <si>
    <t>湖南省科学技术协会</t>
  </si>
  <si>
    <t>湖南省科学技术协会小计</t>
  </si>
  <si>
    <t>湖南省科学技术协会本级小计</t>
  </si>
  <si>
    <t>湖南省科学技术协会本级</t>
  </si>
  <si>
    <t>湖南省医学教育科技学会</t>
  </si>
  <si>
    <t>对民间非营利组织和群众性自治组织补贴</t>
  </si>
  <si>
    <t>对民间非营利组织和群众自治组织补贴</t>
  </si>
  <si>
    <t>湖南省病理生理学会</t>
  </si>
  <si>
    <t>湖南省星河心理研究与健康服务中心</t>
  </si>
  <si>
    <t>湖南省可再生能源学会</t>
  </si>
  <si>
    <t>湖南省民营经济科技工作者联合会</t>
  </si>
  <si>
    <t>湖南省工程管理学会</t>
  </si>
  <si>
    <t>湖南省数学学会</t>
  </si>
  <si>
    <t>湖南省机械工程学会</t>
  </si>
  <si>
    <t>湖南省测绘地理信息学会</t>
  </si>
  <si>
    <t>湖南省农业机械与工程学会</t>
  </si>
  <si>
    <t>湖南省食品科学技术学会</t>
  </si>
  <si>
    <t>湖南省超级计算科学学会</t>
  </si>
  <si>
    <t>湖南省城市科学研究会</t>
  </si>
  <si>
    <t>湖南省自然辩证法研究会</t>
  </si>
  <si>
    <t>湖南省园艺学会</t>
  </si>
  <si>
    <t>湖南省通信学会</t>
  </si>
  <si>
    <t>科技创新服务能力建设项目-学术发展蓝皮书</t>
  </si>
  <si>
    <t>湖南省自动化学会</t>
  </si>
  <si>
    <t>学会创新发展引导项目-科技创新联盟建设</t>
  </si>
  <si>
    <t>湖南省创客协会</t>
  </si>
  <si>
    <t>湖南省检验检测学会</t>
  </si>
  <si>
    <t>湖南省企业科协联合会</t>
  </si>
  <si>
    <t>学会创新发展引导项目-“科创中国”湖南中心建设与运营</t>
  </si>
  <si>
    <t>学会创新发展引导项目-创新工程专业职称评审</t>
  </si>
  <si>
    <t>湖南省老科学技术工作者协会</t>
  </si>
  <si>
    <t>学会创新发展引导项目-学会服务站建设—服务乡村振兴</t>
  </si>
  <si>
    <t>湖南省茶叶学会</t>
  </si>
  <si>
    <t>湖南省水产学会</t>
  </si>
  <si>
    <t>湖南省富硒生物产业协会</t>
  </si>
  <si>
    <t>湖南省农村专业技术协会联合会</t>
  </si>
  <si>
    <t>湖南省农学会</t>
  </si>
  <si>
    <t>湖南省作物学会</t>
  </si>
  <si>
    <t>湖南省中医药和中西医结合学会</t>
  </si>
  <si>
    <t>湖南省航海学会</t>
  </si>
  <si>
    <t>湖南省地质灾害防治与生态修复学会</t>
  </si>
  <si>
    <t>湖南省交通工程学会</t>
  </si>
  <si>
    <t>学会创新发展引导项目-学会服务站建设—服务企业科技创新</t>
  </si>
  <si>
    <t>湖南省动力工程学会</t>
  </si>
  <si>
    <t>湖南科技传媒集团有限公司</t>
  </si>
  <si>
    <t>其他对企业补助</t>
  </si>
  <si>
    <t>学会自身能力建设项目</t>
  </si>
  <si>
    <t>科学家精神宣讲及全国科技工作者日活动宣传</t>
  </si>
  <si>
    <t>湖南省自然科学学会研究会</t>
  </si>
  <si>
    <t>中国有色金属学会</t>
  </si>
  <si>
    <t>湖南省物理学会</t>
  </si>
  <si>
    <t>湖南省化学化工学会</t>
  </si>
  <si>
    <t>湖南省植物学会</t>
  </si>
  <si>
    <t>湖南省计算机学会</t>
  </si>
  <si>
    <t>中国人民解放军国防科技大学附属中学</t>
  </si>
  <si>
    <t>湖南省展览馆</t>
  </si>
  <si>
    <t>科学家精神宣传阵地建设和运维</t>
  </si>
  <si>
    <t>湖南省科协青少年科技中心小计</t>
  </si>
  <si>
    <t>湖南省科协青少年科技中心</t>
  </si>
  <si>
    <t>湖南省科学技术咨询中心小计</t>
  </si>
  <si>
    <t>非预算单位</t>
  </si>
  <si>
    <t>非预算单位小计</t>
  </si>
  <si>
    <t>湖南广播电视台广播传媒中心</t>
  </si>
  <si>
    <t>中国科学家故事宣传</t>
  </si>
  <si>
    <t>湖南红网新媒体集团有限公司</t>
  </si>
  <si>
    <t>湖南日报社</t>
  </si>
  <si>
    <t>市州小计</t>
  </si>
  <si>
    <t>长沙市</t>
  </si>
  <si>
    <t>长沙市小计</t>
  </si>
  <si>
    <t>长沙市本级及所辖区</t>
  </si>
  <si>
    <t>长沙高新技术产业开发区对外科技交流中心</t>
  </si>
  <si>
    <t>对企业补助</t>
  </si>
  <si>
    <t>湖南大科城知识产权服务有限公司</t>
  </si>
  <si>
    <t>湖南汇思光电科技有限责任公司</t>
  </si>
  <si>
    <t>海智计划项目</t>
  </si>
  <si>
    <t>长沙市长郡中学</t>
  </si>
  <si>
    <t>对事业单位经常性补助</t>
  </si>
  <si>
    <t>长沙市雅礼中学</t>
  </si>
  <si>
    <t>长沙市周南中学</t>
  </si>
  <si>
    <t>长沙市明德中学</t>
  </si>
  <si>
    <t>长沙市南雅中学</t>
  </si>
  <si>
    <t>长沙麓山国际实验学校</t>
  </si>
  <si>
    <t>长沙市实验中学</t>
  </si>
  <si>
    <t>长沙市第十一中学</t>
  </si>
  <si>
    <t>长沙市科技活动中心（长沙市科技馆）</t>
  </si>
  <si>
    <t>长沙学院</t>
  </si>
  <si>
    <t>衡阳市</t>
  </si>
  <si>
    <t>衡阳市小计</t>
  </si>
  <si>
    <t>衡阳市本级及所辖区</t>
  </si>
  <si>
    <t>衡阳市科学技术协会</t>
  </si>
  <si>
    <t>机关商品和服务支出</t>
  </si>
  <si>
    <t>院士专家行项目</t>
  </si>
  <si>
    <t>科技创新服务建设—“科创中国”试点城市建设</t>
  </si>
  <si>
    <t>衡东县</t>
  </si>
  <si>
    <t>衡东县科学技术协会</t>
  </si>
  <si>
    <t>科技馆站</t>
  </si>
  <si>
    <t>中国流动科技馆巡展活动</t>
  </si>
  <si>
    <t>湘潭市</t>
  </si>
  <si>
    <t>湘潭市小计</t>
  </si>
  <si>
    <t>湘潭市本级及所辖区</t>
  </si>
  <si>
    <t>湘潭市科学技术协会</t>
  </si>
  <si>
    <t>科技创新服务建设—科技创新联盟建设项目</t>
  </si>
  <si>
    <t>湘潭钢铁集团有限公司第一子弟中学</t>
  </si>
  <si>
    <t>湘潭县</t>
  </si>
  <si>
    <t>湘潭县第一中学</t>
  </si>
  <si>
    <t>湘乡市</t>
  </si>
  <si>
    <t>湘乡市第一中学</t>
  </si>
  <si>
    <t>湘乡市东山学校</t>
  </si>
  <si>
    <t>韶山市</t>
  </si>
  <si>
    <t>韶山市科学技术协会</t>
  </si>
  <si>
    <t>益阳市</t>
  </si>
  <si>
    <t>益阳市小计</t>
  </si>
  <si>
    <t>益阳市本级及所辖区</t>
  </si>
  <si>
    <t>益阳市科学技术协会</t>
  </si>
  <si>
    <t>岳阳市</t>
  </si>
  <si>
    <t>岳阳市小计</t>
  </si>
  <si>
    <t>岳阳市本级及所辖区</t>
  </si>
  <si>
    <t>岳阳市科学技术协会</t>
  </si>
  <si>
    <t>岳阳县</t>
  </si>
  <si>
    <t>岳阳县科学技术协会</t>
  </si>
  <si>
    <t>湘阴县</t>
  </si>
  <si>
    <t>湘阴县科学技术协会</t>
  </si>
  <si>
    <t>常德市</t>
  </si>
  <si>
    <t>常德市小计</t>
  </si>
  <si>
    <t>津市市</t>
  </si>
  <si>
    <t>津市市科学技术协会</t>
  </si>
  <si>
    <t>汉寿县</t>
  </si>
  <si>
    <t>汉寿县科学技术协会</t>
  </si>
  <si>
    <t>石门县</t>
  </si>
  <si>
    <t>石门县科学技术协会</t>
  </si>
  <si>
    <t>永州市</t>
  </si>
  <si>
    <t>永州市小计</t>
  </si>
  <si>
    <t>永州市本级及所辖区</t>
  </si>
  <si>
    <t>永州市冷水滩区科学技术协会</t>
  </si>
  <si>
    <t>江华瑶族自治县</t>
  </si>
  <si>
    <t>江华瑶族自治县科学技术协会</t>
  </si>
  <si>
    <t>宁远县</t>
  </si>
  <si>
    <t>宁远县科学技术协会</t>
  </si>
  <si>
    <t>湘西土家族苗族自治州</t>
  </si>
  <si>
    <t>湘西土家族苗族自治州小计</t>
  </si>
  <si>
    <t>吉首市</t>
  </si>
  <si>
    <t>吉首市科学技术协会</t>
  </si>
  <si>
    <t>保靖县</t>
  </si>
  <si>
    <t>保靖县科学技术协会</t>
  </si>
  <si>
    <t>郴州市</t>
  </si>
  <si>
    <t>郴州市小计</t>
  </si>
  <si>
    <t>郴州市本级及所辖区</t>
  </si>
  <si>
    <t>湖南玥遥科技有限公司</t>
  </si>
  <si>
    <t>宜章县</t>
  </si>
  <si>
    <t>宜章县科学技术协会</t>
  </si>
  <si>
    <t>临武县</t>
  </si>
  <si>
    <t>临武县科学技术协会</t>
  </si>
  <si>
    <t>桂东县</t>
  </si>
  <si>
    <t>桂东县科学技术协会</t>
  </si>
  <si>
    <t>怀化市</t>
  </si>
  <si>
    <t>怀化市小计</t>
  </si>
  <si>
    <t>麻阳苗族自治县</t>
  </si>
  <si>
    <t>麻阳苗族自治县科学技术协会</t>
  </si>
  <si>
    <t>沅陵县</t>
  </si>
  <si>
    <t>沅陵县科学技术协会</t>
  </si>
  <si>
    <t>中方县</t>
  </si>
  <si>
    <t>中方县科学技术协会</t>
  </si>
  <si>
    <t>芷江侗族自治县</t>
  </si>
  <si>
    <t>芷江侗族自治县科学技术协会</t>
  </si>
  <si>
    <t>邵阳市</t>
  </si>
  <si>
    <t>邵阳市小计</t>
  </si>
  <si>
    <t>邵阳市本级及所辖区</t>
  </si>
  <si>
    <t>邵阳市科学技术协会</t>
  </si>
  <si>
    <t>邵阳先进制造技术研究院有限公司</t>
  </si>
  <si>
    <t>科技智库建设(王娟）</t>
    <phoneticPr fontId="12" type="noConversion"/>
  </si>
  <si>
    <t>科技智库建设（朱喜明）</t>
    <phoneticPr fontId="12" type="noConversion"/>
  </si>
  <si>
    <t>2023年省级科学普及专项资金（第一批）安排表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</si>
</sst>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4"/>
      <name val="黑体"/>
      <family val="3"/>
      <charset val="134"/>
    </font>
    <font>
      <b/>
      <sz val="9"/>
      <name val="黑体"/>
      <family val="3"/>
      <charset val="134"/>
    </font>
    <font>
      <sz val="9"/>
      <name val="黑体"/>
      <family val="3"/>
      <charset val="134"/>
    </font>
    <font>
      <sz val="22"/>
      <name val="方正小标宋简体"/>
      <family val="3"/>
      <charset val="134"/>
    </font>
    <font>
      <b/>
      <sz val="22"/>
      <name val="方正小标宋简体"/>
      <family val="3"/>
      <charset val="134"/>
    </font>
    <font>
      <sz val="9"/>
      <name val="方正小标宋简体"/>
      <family val="3"/>
      <charset val="134"/>
    </font>
    <font>
      <b/>
      <sz val="9"/>
      <name val="方正小标宋简体"/>
      <family val="3"/>
      <charset val="134"/>
    </font>
    <font>
      <sz val="10"/>
      <name val="黑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9" xfId="1" applyFont="1" applyFill="1" applyBorder="1" applyAlignment="1">
      <alignment horizontal="left" vertical="center" wrapText="1"/>
    </xf>
    <xf numFmtId="0" fontId="12" fillId="0" borderId="10" xfId="1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9"/>
  <sheetViews>
    <sheetView tabSelected="1" workbookViewId="0">
      <pane ySplit="5" topLeftCell="A81" activePane="bottomLeft" state="frozen"/>
      <selection pane="bottomLeft" activeCell="K91" sqref="K91"/>
    </sheetView>
  </sheetViews>
  <sheetFormatPr defaultColWidth="10.6640625" defaultRowHeight="20.100000000000001" customHeight="1" x14ac:dyDescent="0.25"/>
  <cols>
    <col min="1" max="1" width="10.21875" style="2" customWidth="1"/>
    <col min="2" max="2" width="10.88671875" style="2" customWidth="1"/>
    <col min="3" max="3" width="18.77734375" style="2" bestFit="1" customWidth="1"/>
    <col min="4" max="4" width="6.88671875" style="1" customWidth="1"/>
    <col min="5" max="5" width="5.88671875" style="3" customWidth="1"/>
    <col min="6" max="6" width="4.33203125" style="3" customWidth="1"/>
    <col min="7" max="7" width="5.6640625" style="3" customWidth="1"/>
    <col min="8" max="8" width="7.6640625" style="3" customWidth="1"/>
    <col min="9" max="9" width="5.88671875" style="3" customWidth="1"/>
    <col min="10" max="10" width="4.44140625" style="3" customWidth="1"/>
    <col min="11" max="11" width="4.77734375" style="3" customWidth="1"/>
    <col min="12" max="12" width="5.88671875" style="3" customWidth="1"/>
    <col min="13" max="13" width="7.77734375" style="3" customWidth="1"/>
    <col min="14" max="14" width="11.6640625" style="3" customWidth="1"/>
    <col min="15" max="15" width="8" style="3" customWidth="1"/>
    <col min="16" max="16" width="14.6640625" style="3" customWidth="1"/>
    <col min="17" max="17" width="7.33203125" style="3" customWidth="1"/>
    <col min="18" max="18" width="11.33203125" style="2" customWidth="1"/>
    <col min="19" max="19" width="22.21875" style="4" customWidth="1"/>
    <col min="20" max="16384" width="10.6640625" style="3"/>
  </cols>
  <sheetData>
    <row r="1" spans="1:20" ht="20.100000000000001" customHeight="1" x14ac:dyDescent="0.25">
      <c r="A1" s="59" t="s">
        <v>0</v>
      </c>
      <c r="B1" s="59"/>
      <c r="C1" s="59"/>
      <c r="D1" s="5"/>
      <c r="E1" s="6"/>
    </row>
    <row r="2" spans="1:20" ht="34.5" customHeight="1" x14ac:dyDescent="0.25">
      <c r="A2" s="60" t="s">
        <v>245</v>
      </c>
      <c r="B2" s="60"/>
      <c r="C2" s="60"/>
      <c r="D2" s="61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0" ht="22.5" customHeight="1" x14ac:dyDescent="0.25">
      <c r="A3" s="62" t="s">
        <v>1</v>
      </c>
      <c r="B3" s="62"/>
      <c r="C3" s="62"/>
      <c r="D3" s="63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20" ht="65.099999999999994" customHeight="1" x14ac:dyDescent="0.25">
      <c r="A4" s="7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7" t="s">
        <v>15</v>
      </c>
      <c r="O4" s="24" t="s">
        <v>16</v>
      </c>
      <c r="P4" s="24" t="s">
        <v>17</v>
      </c>
      <c r="Q4" s="24" t="s">
        <v>18</v>
      </c>
      <c r="R4" s="24" t="s">
        <v>19</v>
      </c>
      <c r="S4" s="24" t="s">
        <v>20</v>
      </c>
    </row>
    <row r="5" spans="1:20" s="1" customFormat="1" ht="31.5" customHeight="1" x14ac:dyDescent="0.25">
      <c r="A5" s="64" t="s">
        <v>21</v>
      </c>
      <c r="B5" s="64"/>
      <c r="C5" s="65"/>
      <c r="D5" s="9">
        <f>SUM(E5:L5)</f>
        <v>1240</v>
      </c>
      <c r="E5" s="9">
        <f>SUM(E6+E92)</f>
        <v>120</v>
      </c>
      <c r="F5" s="9">
        <f t="shared" ref="F5:L5" si="0">SUM(F6+F92)</f>
        <v>30</v>
      </c>
      <c r="G5" s="9">
        <f t="shared" si="0"/>
        <v>40</v>
      </c>
      <c r="H5" s="9">
        <f t="shared" si="0"/>
        <v>160</v>
      </c>
      <c r="I5" s="9">
        <f t="shared" si="0"/>
        <v>530</v>
      </c>
      <c r="J5" s="9">
        <f t="shared" si="0"/>
        <v>190</v>
      </c>
      <c r="K5" s="9">
        <f t="shared" si="0"/>
        <v>60</v>
      </c>
      <c r="L5" s="9">
        <f t="shared" si="0"/>
        <v>110</v>
      </c>
      <c r="M5" s="9"/>
      <c r="N5" s="9"/>
      <c r="O5" s="9"/>
      <c r="P5" s="9"/>
      <c r="Q5" s="9"/>
      <c r="R5" s="10"/>
      <c r="S5" s="33"/>
      <c r="T5" s="34"/>
    </row>
    <row r="6" spans="1:20" s="1" customFormat="1" ht="31.5" customHeight="1" x14ac:dyDescent="0.25">
      <c r="A6" s="64" t="s">
        <v>22</v>
      </c>
      <c r="B6" s="64"/>
      <c r="C6" s="65"/>
      <c r="D6" s="9">
        <f>SUM(E6:L6)</f>
        <v>899</v>
      </c>
      <c r="E6" s="11">
        <f>E7+E9+E11+E13+E38+E88</f>
        <v>80</v>
      </c>
      <c r="F6" s="11">
        <f t="shared" ref="F6:L6" si="1">F7+F9+F11+F13+F38+F88</f>
        <v>0</v>
      </c>
      <c r="G6" s="11">
        <f t="shared" si="1"/>
        <v>0</v>
      </c>
      <c r="H6" s="11">
        <f t="shared" si="1"/>
        <v>145</v>
      </c>
      <c r="I6" s="11">
        <f t="shared" si="1"/>
        <v>504</v>
      </c>
      <c r="J6" s="11">
        <f t="shared" si="1"/>
        <v>0</v>
      </c>
      <c r="K6" s="11">
        <f t="shared" si="1"/>
        <v>60</v>
      </c>
      <c r="L6" s="11">
        <f t="shared" si="1"/>
        <v>110</v>
      </c>
      <c r="M6" s="9"/>
      <c r="N6" s="9"/>
      <c r="O6" s="9"/>
      <c r="P6" s="9"/>
      <c r="Q6" s="9"/>
      <c r="R6" s="10"/>
      <c r="S6" s="33"/>
      <c r="T6" s="34"/>
    </row>
    <row r="7" spans="1:20" s="1" customFormat="1" ht="31.5" customHeight="1" x14ac:dyDescent="0.25">
      <c r="A7" s="98" t="s">
        <v>23</v>
      </c>
      <c r="B7" s="64" t="s">
        <v>24</v>
      </c>
      <c r="C7" s="64"/>
      <c r="D7" s="9">
        <f>SUM(D8)</f>
        <v>30</v>
      </c>
      <c r="E7" s="9">
        <f>SUM(E8)</f>
        <v>0</v>
      </c>
      <c r="F7" s="9">
        <f t="shared" ref="F7:L7" si="2">SUM(F8)</f>
        <v>0</v>
      </c>
      <c r="G7" s="9">
        <f t="shared" si="2"/>
        <v>0</v>
      </c>
      <c r="H7" s="9">
        <f t="shared" si="2"/>
        <v>0</v>
      </c>
      <c r="I7" s="9">
        <f t="shared" si="2"/>
        <v>0</v>
      </c>
      <c r="J7" s="9">
        <f t="shared" si="2"/>
        <v>0</v>
      </c>
      <c r="K7" s="9">
        <f t="shared" si="2"/>
        <v>30</v>
      </c>
      <c r="L7" s="9">
        <f t="shared" si="2"/>
        <v>0</v>
      </c>
      <c r="M7" s="9"/>
      <c r="N7" s="9"/>
      <c r="O7" s="9"/>
      <c r="P7" s="9"/>
      <c r="Q7" s="9"/>
      <c r="R7" s="10"/>
      <c r="S7" s="33"/>
      <c r="T7" s="34"/>
    </row>
    <row r="8" spans="1:20" s="58" customFormat="1" ht="31.5" customHeight="1" x14ac:dyDescent="0.25">
      <c r="A8" s="99"/>
      <c r="B8" s="66" t="s">
        <v>23</v>
      </c>
      <c r="C8" s="66"/>
      <c r="D8" s="49">
        <f>SUM(E8:L8)</f>
        <v>30</v>
      </c>
      <c r="E8" s="50"/>
      <c r="F8" s="50"/>
      <c r="G8" s="50"/>
      <c r="H8" s="50"/>
      <c r="I8" s="50"/>
      <c r="J8" s="50"/>
      <c r="K8" s="51">
        <v>30</v>
      </c>
      <c r="L8" s="50"/>
      <c r="M8" s="52">
        <v>2060704</v>
      </c>
      <c r="N8" s="52" t="s">
        <v>25</v>
      </c>
      <c r="O8" s="52">
        <v>50599</v>
      </c>
      <c r="P8" s="53" t="s">
        <v>26</v>
      </c>
      <c r="Q8" s="54">
        <v>30299</v>
      </c>
      <c r="R8" s="55" t="s">
        <v>27</v>
      </c>
      <c r="S8" s="56" t="s">
        <v>28</v>
      </c>
      <c r="T8" s="57"/>
    </row>
    <row r="9" spans="1:20" customFormat="1" ht="31.5" customHeight="1" x14ac:dyDescent="0.25">
      <c r="A9" s="100" t="s">
        <v>29</v>
      </c>
      <c r="B9" s="67" t="s">
        <v>30</v>
      </c>
      <c r="C9" s="68"/>
      <c r="D9" s="9">
        <f>SUM(D10)</f>
        <v>10</v>
      </c>
      <c r="E9" s="9">
        <f>SUM(E10)</f>
        <v>10</v>
      </c>
      <c r="F9" s="9">
        <f t="shared" ref="F9:L9" si="3">SUM(F10)</f>
        <v>0</v>
      </c>
      <c r="G9" s="9">
        <f t="shared" si="3"/>
        <v>0</v>
      </c>
      <c r="H9" s="9">
        <f t="shared" si="3"/>
        <v>0</v>
      </c>
      <c r="I9" s="9">
        <f t="shared" si="3"/>
        <v>0</v>
      </c>
      <c r="J9" s="9">
        <f t="shared" si="3"/>
        <v>0</v>
      </c>
      <c r="K9" s="9">
        <f t="shared" si="3"/>
        <v>0</v>
      </c>
      <c r="L9" s="9">
        <f t="shared" si="3"/>
        <v>0</v>
      </c>
      <c r="M9" s="25"/>
      <c r="N9" s="25"/>
      <c r="O9" s="25"/>
      <c r="P9" s="23"/>
      <c r="Q9" s="11"/>
      <c r="R9" s="28"/>
      <c r="S9" s="14"/>
      <c r="T9" s="35"/>
    </row>
    <row r="10" spans="1:20" s="2" customFormat="1" ht="47.25" customHeight="1" x14ac:dyDescent="0.25">
      <c r="A10" s="101"/>
      <c r="B10" s="13" t="s">
        <v>31</v>
      </c>
      <c r="C10" s="13" t="s">
        <v>32</v>
      </c>
      <c r="D10" s="9">
        <f>SUM(E10:L10)</f>
        <v>10</v>
      </c>
      <c r="E10" s="11">
        <v>10</v>
      </c>
      <c r="F10" s="14"/>
      <c r="G10" s="14"/>
      <c r="H10" s="14"/>
      <c r="I10" s="14"/>
      <c r="J10" s="14"/>
      <c r="K10" s="26"/>
      <c r="L10" s="27"/>
      <c r="M10" s="25">
        <v>2060704</v>
      </c>
      <c r="N10" s="25" t="s">
        <v>25</v>
      </c>
      <c r="O10" s="25">
        <v>50299</v>
      </c>
      <c r="P10" s="28" t="s">
        <v>27</v>
      </c>
      <c r="Q10" s="11">
        <v>30299</v>
      </c>
      <c r="R10" s="28" t="s">
        <v>27</v>
      </c>
      <c r="S10" s="14" t="s">
        <v>33</v>
      </c>
    </row>
    <row r="11" spans="1:20" s="2" customFormat="1" ht="47.25" customHeight="1" x14ac:dyDescent="0.25">
      <c r="A11" s="102" t="s">
        <v>34</v>
      </c>
      <c r="B11" s="69" t="s">
        <v>35</v>
      </c>
      <c r="C11" s="70"/>
      <c r="D11" s="9">
        <f>SUM(D12)</f>
        <v>10</v>
      </c>
      <c r="E11" s="9">
        <f>SUM(E12)</f>
        <v>10</v>
      </c>
      <c r="F11" s="9">
        <f t="shared" ref="F11:L11" si="4">SUM(F12)</f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  <c r="K11" s="9">
        <f t="shared" si="4"/>
        <v>0</v>
      </c>
      <c r="L11" s="9">
        <f t="shared" si="4"/>
        <v>0</v>
      </c>
      <c r="M11" s="25"/>
      <c r="N11" s="25"/>
      <c r="O11" s="25"/>
      <c r="P11" s="28"/>
      <c r="Q11" s="11"/>
      <c r="R11" s="28"/>
      <c r="S11" s="14"/>
    </row>
    <row r="12" spans="1:20" s="2" customFormat="1" ht="47.25" customHeight="1" x14ac:dyDescent="0.25">
      <c r="A12" s="101"/>
      <c r="B12" s="71" t="s">
        <v>36</v>
      </c>
      <c r="C12" s="72"/>
      <c r="D12" s="9">
        <f>SUM(E12:L12)</f>
        <v>10</v>
      </c>
      <c r="E12" s="12">
        <v>10</v>
      </c>
      <c r="F12" s="14"/>
      <c r="G12" s="14"/>
      <c r="H12" s="14"/>
      <c r="I12" s="14"/>
      <c r="J12" s="14"/>
      <c r="K12" s="26"/>
      <c r="L12" s="27"/>
      <c r="M12" s="25">
        <v>2060704</v>
      </c>
      <c r="N12" s="25" t="s">
        <v>25</v>
      </c>
      <c r="O12" s="25">
        <v>50599</v>
      </c>
      <c r="P12" s="23" t="s">
        <v>26</v>
      </c>
      <c r="Q12" s="11">
        <v>30299</v>
      </c>
      <c r="R12" s="28" t="s">
        <v>27</v>
      </c>
      <c r="S12" s="14" t="s">
        <v>33</v>
      </c>
    </row>
    <row r="13" spans="1:20" s="1" customFormat="1" ht="29.25" customHeight="1" x14ac:dyDescent="0.25">
      <c r="A13" s="103" t="s">
        <v>37</v>
      </c>
      <c r="B13" s="73" t="s">
        <v>38</v>
      </c>
      <c r="C13" s="73"/>
      <c r="D13" s="9">
        <f>SUM(E13:L13)</f>
        <v>137.5</v>
      </c>
      <c r="E13" s="11">
        <f>E14+E17+E20+E23+E24+E27+E28+E29+E30+E31+E32+E35+E36+E37</f>
        <v>40</v>
      </c>
      <c r="F13" s="11">
        <f t="shared" ref="F13:L13" si="5">F14+F17+F20+F23+F24+F27+F28+F29+F30+F31+F32+F35+F36+F37</f>
        <v>0</v>
      </c>
      <c r="G13" s="11">
        <f t="shared" si="5"/>
        <v>0</v>
      </c>
      <c r="H13" s="11">
        <f t="shared" si="5"/>
        <v>41.500000000000007</v>
      </c>
      <c r="I13" s="11">
        <f t="shared" si="5"/>
        <v>36</v>
      </c>
      <c r="J13" s="11">
        <f t="shared" si="5"/>
        <v>0</v>
      </c>
      <c r="K13" s="11">
        <f t="shared" si="5"/>
        <v>10</v>
      </c>
      <c r="L13" s="11">
        <f t="shared" si="5"/>
        <v>10</v>
      </c>
      <c r="M13" s="25"/>
      <c r="N13" s="25"/>
      <c r="O13" s="25"/>
      <c r="P13" s="23"/>
      <c r="Q13" s="11"/>
      <c r="R13" s="28"/>
      <c r="S13" s="36"/>
      <c r="T13" s="34"/>
    </row>
    <row r="14" spans="1:20" s="1" customFormat="1" ht="29.25" customHeight="1" x14ac:dyDescent="0.25">
      <c r="A14" s="104"/>
      <c r="B14" s="110" t="s">
        <v>39</v>
      </c>
      <c r="C14" s="15" t="s">
        <v>40</v>
      </c>
      <c r="D14" s="9">
        <f>SUM(D15:D16)</f>
        <v>13.1</v>
      </c>
      <c r="E14" s="9">
        <f t="shared" ref="E14:L14" si="6">SUM(E15:E16)</f>
        <v>10</v>
      </c>
      <c r="F14" s="9">
        <f t="shared" si="6"/>
        <v>0</v>
      </c>
      <c r="G14" s="9">
        <f t="shared" si="6"/>
        <v>0</v>
      </c>
      <c r="H14" s="9">
        <f t="shared" si="6"/>
        <v>3.1</v>
      </c>
      <c r="I14" s="9">
        <f t="shared" si="6"/>
        <v>0</v>
      </c>
      <c r="J14" s="9">
        <f t="shared" si="6"/>
        <v>0</v>
      </c>
      <c r="K14" s="9">
        <f t="shared" si="6"/>
        <v>0</v>
      </c>
      <c r="L14" s="9">
        <f t="shared" si="6"/>
        <v>0</v>
      </c>
      <c r="M14" s="25"/>
      <c r="N14" s="25"/>
      <c r="O14" s="25"/>
      <c r="P14" s="23"/>
      <c r="Q14" s="11"/>
      <c r="R14" s="28"/>
      <c r="S14" s="36"/>
      <c r="T14" s="34"/>
    </row>
    <row r="15" spans="1:20" s="1" customFormat="1" ht="29.25" customHeight="1" x14ac:dyDescent="0.25">
      <c r="A15" s="104"/>
      <c r="B15" s="111"/>
      <c r="C15" s="16" t="s">
        <v>41</v>
      </c>
      <c r="D15" s="9">
        <f>SUM(E15:L15)</f>
        <v>10</v>
      </c>
      <c r="E15" s="11">
        <v>10</v>
      </c>
      <c r="F15" s="14"/>
      <c r="G15" s="14"/>
      <c r="H15" s="14"/>
      <c r="I15" s="14"/>
      <c r="J15" s="14"/>
      <c r="K15" s="26"/>
      <c r="L15" s="27"/>
      <c r="M15" s="25">
        <v>2060704</v>
      </c>
      <c r="N15" s="25" t="s">
        <v>25</v>
      </c>
      <c r="O15" s="25">
        <v>50599</v>
      </c>
      <c r="P15" s="23" t="s">
        <v>26</v>
      </c>
      <c r="Q15" s="11">
        <v>30299</v>
      </c>
      <c r="R15" s="28" t="s">
        <v>27</v>
      </c>
      <c r="S15" s="14" t="s">
        <v>33</v>
      </c>
      <c r="T15" s="34"/>
    </row>
    <row r="16" spans="1:20" s="1" customFormat="1" ht="29.25" customHeight="1" x14ac:dyDescent="0.25">
      <c r="A16" s="104"/>
      <c r="B16" s="112"/>
      <c r="C16" s="17" t="s">
        <v>42</v>
      </c>
      <c r="D16" s="9">
        <f>SUM(E16:L16)</f>
        <v>3.1</v>
      </c>
      <c r="E16" s="12"/>
      <c r="F16" s="12"/>
      <c r="G16" s="12"/>
      <c r="H16" s="11">
        <v>3.1</v>
      </c>
      <c r="I16" s="12"/>
      <c r="J16" s="12"/>
      <c r="K16" s="29"/>
      <c r="L16" s="29"/>
      <c r="M16" s="25">
        <v>2060703</v>
      </c>
      <c r="N16" s="25" t="s">
        <v>43</v>
      </c>
      <c r="O16" s="25">
        <v>50599</v>
      </c>
      <c r="P16" s="23" t="s">
        <v>26</v>
      </c>
      <c r="Q16" s="11">
        <v>30299</v>
      </c>
      <c r="R16" s="28" t="s">
        <v>27</v>
      </c>
      <c r="S16" s="36" t="s">
        <v>44</v>
      </c>
      <c r="T16" s="34"/>
    </row>
    <row r="17" spans="1:20" s="1" customFormat="1" ht="29.25" customHeight="1" x14ac:dyDescent="0.25">
      <c r="A17" s="104"/>
      <c r="B17" s="110" t="s">
        <v>45</v>
      </c>
      <c r="C17" s="18" t="s">
        <v>46</v>
      </c>
      <c r="D17" s="9">
        <f>SUM(D18:D19)</f>
        <v>9.1</v>
      </c>
      <c r="E17" s="9">
        <f t="shared" ref="E17:L17" si="7">SUM(E18:E19)</f>
        <v>0</v>
      </c>
      <c r="F17" s="9">
        <f t="shared" si="7"/>
        <v>0</v>
      </c>
      <c r="G17" s="9">
        <f t="shared" si="7"/>
        <v>0</v>
      </c>
      <c r="H17" s="9">
        <f t="shared" si="7"/>
        <v>3.1</v>
      </c>
      <c r="I17" s="9">
        <f t="shared" si="7"/>
        <v>6</v>
      </c>
      <c r="J17" s="9">
        <f t="shared" si="7"/>
        <v>0</v>
      </c>
      <c r="K17" s="9">
        <f t="shared" si="7"/>
        <v>0</v>
      </c>
      <c r="L17" s="9">
        <f t="shared" si="7"/>
        <v>0</v>
      </c>
      <c r="M17" s="25"/>
      <c r="N17" s="25"/>
      <c r="O17" s="25"/>
      <c r="P17" s="23"/>
      <c r="Q17" s="11"/>
      <c r="R17" s="28"/>
      <c r="S17" s="36"/>
      <c r="T17" s="34"/>
    </row>
    <row r="18" spans="1:20" s="1" customFormat="1" ht="29.25" customHeight="1" x14ac:dyDescent="0.25">
      <c r="A18" s="104"/>
      <c r="B18" s="111"/>
      <c r="C18" s="79" t="s">
        <v>47</v>
      </c>
      <c r="D18" s="9">
        <f>SUM(E18:L18)</f>
        <v>3.1</v>
      </c>
      <c r="E18" s="11"/>
      <c r="F18" s="11"/>
      <c r="G18" s="11"/>
      <c r="H18" s="11">
        <v>3.1</v>
      </c>
      <c r="I18" s="11"/>
      <c r="J18" s="11"/>
      <c r="K18" s="11"/>
      <c r="L18" s="11"/>
      <c r="M18" s="25">
        <v>2060703</v>
      </c>
      <c r="N18" s="25" t="s">
        <v>43</v>
      </c>
      <c r="O18" s="25">
        <v>50599</v>
      </c>
      <c r="P18" s="23" t="s">
        <v>26</v>
      </c>
      <c r="Q18" s="11">
        <v>30299</v>
      </c>
      <c r="R18" s="28" t="s">
        <v>27</v>
      </c>
      <c r="S18" s="36" t="s">
        <v>44</v>
      </c>
      <c r="T18" s="34"/>
    </row>
    <row r="19" spans="1:20" s="1" customFormat="1" ht="29.25" customHeight="1" x14ac:dyDescent="0.25">
      <c r="A19" s="104"/>
      <c r="B19" s="112"/>
      <c r="C19" s="80"/>
      <c r="D19" s="9">
        <f>SUM(E19:L19)</f>
        <v>6</v>
      </c>
      <c r="E19" s="11"/>
      <c r="F19" s="11"/>
      <c r="G19" s="11"/>
      <c r="H19" s="11"/>
      <c r="I19" s="11">
        <v>6</v>
      </c>
      <c r="J19" s="11"/>
      <c r="K19" s="11"/>
      <c r="L19" s="11"/>
      <c r="M19" s="25">
        <v>2060704</v>
      </c>
      <c r="N19" s="25" t="s">
        <v>25</v>
      </c>
      <c r="O19" s="25">
        <v>50599</v>
      </c>
      <c r="P19" s="23" t="s">
        <v>26</v>
      </c>
      <c r="Q19" s="11">
        <v>30299</v>
      </c>
      <c r="R19" s="28" t="s">
        <v>27</v>
      </c>
      <c r="S19" s="37" t="s">
        <v>48</v>
      </c>
      <c r="T19" s="34"/>
    </row>
    <row r="20" spans="1:20" s="1" customFormat="1" ht="29.25" customHeight="1" x14ac:dyDescent="0.25">
      <c r="A20" s="104"/>
      <c r="B20" s="111" t="s">
        <v>49</v>
      </c>
      <c r="C20" s="19" t="s">
        <v>50</v>
      </c>
      <c r="D20" s="9">
        <f>SUM(D21:D22)</f>
        <v>16</v>
      </c>
      <c r="E20" s="9">
        <f t="shared" ref="E20:L20" si="8">SUM(E21:E22)</f>
        <v>10</v>
      </c>
      <c r="F20" s="9">
        <f t="shared" si="8"/>
        <v>0</v>
      </c>
      <c r="G20" s="9">
        <f t="shared" si="8"/>
        <v>0</v>
      </c>
      <c r="H20" s="9">
        <f t="shared" si="8"/>
        <v>0</v>
      </c>
      <c r="I20" s="9">
        <f t="shared" si="8"/>
        <v>6</v>
      </c>
      <c r="J20" s="9">
        <f t="shared" si="8"/>
        <v>0</v>
      </c>
      <c r="K20" s="9">
        <f t="shared" si="8"/>
        <v>0</v>
      </c>
      <c r="L20" s="9">
        <f t="shared" si="8"/>
        <v>0</v>
      </c>
      <c r="M20" s="25"/>
      <c r="N20" s="25"/>
      <c r="O20" s="25"/>
      <c r="P20" s="23"/>
      <c r="Q20" s="11"/>
      <c r="R20" s="28"/>
      <c r="S20" s="37"/>
      <c r="T20" s="34"/>
    </row>
    <row r="21" spans="1:20" s="1" customFormat="1" ht="29.25" customHeight="1" x14ac:dyDescent="0.25">
      <c r="A21" s="104"/>
      <c r="B21" s="111"/>
      <c r="C21" s="20" t="s">
        <v>51</v>
      </c>
      <c r="D21" s="9">
        <f>SUM(E21:L21)</f>
        <v>10</v>
      </c>
      <c r="E21" s="11">
        <v>10</v>
      </c>
      <c r="F21" s="11"/>
      <c r="G21" s="11"/>
      <c r="H21" s="11"/>
      <c r="I21" s="11"/>
      <c r="J21" s="11"/>
      <c r="K21" s="11"/>
      <c r="L21" s="11"/>
      <c r="M21" s="25">
        <v>2060704</v>
      </c>
      <c r="N21" s="25" t="s">
        <v>25</v>
      </c>
      <c r="O21" s="25">
        <v>50599</v>
      </c>
      <c r="P21" s="23" t="s">
        <v>26</v>
      </c>
      <c r="Q21" s="11">
        <v>30299</v>
      </c>
      <c r="R21" s="28" t="s">
        <v>27</v>
      </c>
      <c r="S21" s="37" t="s">
        <v>33</v>
      </c>
      <c r="T21" s="34"/>
    </row>
    <row r="22" spans="1:20" s="1" customFormat="1" ht="29.25" customHeight="1" x14ac:dyDescent="0.25">
      <c r="A22" s="104"/>
      <c r="B22" s="112"/>
      <c r="C22" s="21" t="s">
        <v>52</v>
      </c>
      <c r="D22" s="9">
        <f>SUM(E22:L22)</f>
        <v>6</v>
      </c>
      <c r="E22" s="11"/>
      <c r="F22" s="11"/>
      <c r="G22" s="11"/>
      <c r="H22" s="11"/>
      <c r="I22" s="11">
        <v>6</v>
      </c>
      <c r="J22" s="11"/>
      <c r="K22" s="11"/>
      <c r="L22" s="11"/>
      <c r="M22" s="25">
        <v>2060704</v>
      </c>
      <c r="N22" s="25" t="s">
        <v>25</v>
      </c>
      <c r="O22" s="25">
        <v>50599</v>
      </c>
      <c r="P22" s="23" t="s">
        <v>26</v>
      </c>
      <c r="Q22" s="11">
        <v>30299</v>
      </c>
      <c r="R22" s="28" t="s">
        <v>27</v>
      </c>
      <c r="S22" s="37" t="s">
        <v>48</v>
      </c>
      <c r="T22" s="34"/>
    </row>
    <row r="23" spans="1:20" ht="29.25" customHeight="1" x14ac:dyDescent="0.25">
      <c r="A23" s="104"/>
      <c r="B23" s="17" t="s">
        <v>53</v>
      </c>
      <c r="C23" s="17" t="s">
        <v>54</v>
      </c>
      <c r="D23" s="9">
        <f>SUM(E23:L23)</f>
        <v>6</v>
      </c>
      <c r="E23" s="11"/>
      <c r="F23" s="11"/>
      <c r="G23" s="11"/>
      <c r="H23" s="11"/>
      <c r="I23" s="11">
        <v>6</v>
      </c>
      <c r="J23" s="11"/>
      <c r="K23" s="11"/>
      <c r="L23" s="11"/>
      <c r="M23" s="25">
        <v>2060704</v>
      </c>
      <c r="N23" s="25" t="s">
        <v>25</v>
      </c>
      <c r="O23" s="25">
        <v>50599</v>
      </c>
      <c r="P23" s="23" t="s">
        <v>26</v>
      </c>
      <c r="Q23" s="11">
        <v>30299</v>
      </c>
      <c r="R23" s="28" t="s">
        <v>27</v>
      </c>
      <c r="S23" s="37" t="s">
        <v>48</v>
      </c>
      <c r="T23" s="35"/>
    </row>
    <row r="24" spans="1:20" ht="29.25" customHeight="1" x14ac:dyDescent="0.25">
      <c r="A24" s="104"/>
      <c r="B24" s="110" t="s">
        <v>55</v>
      </c>
      <c r="C24" s="22" t="s">
        <v>56</v>
      </c>
      <c r="D24" s="9">
        <f>SUM(D25:D26)</f>
        <v>16</v>
      </c>
      <c r="E24" s="9">
        <f t="shared" ref="E24:L24" si="9">SUM(E25:E26)</f>
        <v>10</v>
      </c>
      <c r="F24" s="9">
        <f t="shared" si="9"/>
        <v>0</v>
      </c>
      <c r="G24" s="9">
        <f t="shared" si="9"/>
        <v>0</v>
      </c>
      <c r="H24" s="9">
        <f t="shared" si="9"/>
        <v>0</v>
      </c>
      <c r="I24" s="9">
        <f t="shared" si="9"/>
        <v>6</v>
      </c>
      <c r="J24" s="9">
        <f t="shared" si="9"/>
        <v>0</v>
      </c>
      <c r="K24" s="9">
        <f t="shared" si="9"/>
        <v>0</v>
      </c>
      <c r="L24" s="9">
        <f t="shared" si="9"/>
        <v>0</v>
      </c>
      <c r="M24" s="25"/>
      <c r="N24" s="25"/>
      <c r="O24" s="25"/>
      <c r="P24" s="23"/>
      <c r="Q24" s="11"/>
      <c r="R24" s="28"/>
      <c r="S24" s="37"/>
      <c r="T24" s="35"/>
    </row>
    <row r="25" spans="1:20" ht="29.25" customHeight="1" x14ac:dyDescent="0.25">
      <c r="A25" s="104"/>
      <c r="B25" s="111"/>
      <c r="C25" s="20" t="s">
        <v>57</v>
      </c>
      <c r="D25" s="9">
        <f t="shared" ref="D25:D31" si="10">SUM(E25:L25)</f>
        <v>10</v>
      </c>
      <c r="E25" s="11">
        <v>10</v>
      </c>
      <c r="F25" s="11"/>
      <c r="G25" s="11"/>
      <c r="H25" s="11"/>
      <c r="I25" s="11"/>
      <c r="J25" s="11"/>
      <c r="K25" s="11"/>
      <c r="L25" s="11"/>
      <c r="M25" s="25">
        <v>2060704</v>
      </c>
      <c r="N25" s="25" t="s">
        <v>25</v>
      </c>
      <c r="O25" s="25">
        <v>50599</v>
      </c>
      <c r="P25" s="23" t="s">
        <v>26</v>
      </c>
      <c r="Q25" s="11">
        <v>30299</v>
      </c>
      <c r="R25" s="28" t="s">
        <v>27</v>
      </c>
      <c r="S25" s="37" t="s">
        <v>33</v>
      </c>
      <c r="T25" s="35"/>
    </row>
    <row r="26" spans="1:20" ht="27" customHeight="1" x14ac:dyDescent="0.25">
      <c r="A26" s="104"/>
      <c r="B26" s="112"/>
      <c r="C26" s="21" t="s">
        <v>58</v>
      </c>
      <c r="D26" s="9">
        <f t="shared" si="10"/>
        <v>6</v>
      </c>
      <c r="E26" s="11"/>
      <c r="F26" s="11"/>
      <c r="G26" s="11"/>
      <c r="H26" s="11"/>
      <c r="I26" s="11">
        <v>6</v>
      </c>
      <c r="J26" s="11"/>
      <c r="K26" s="11"/>
      <c r="L26" s="11"/>
      <c r="M26" s="25">
        <v>2060704</v>
      </c>
      <c r="N26" s="25" t="s">
        <v>25</v>
      </c>
      <c r="O26" s="25">
        <v>50599</v>
      </c>
      <c r="P26" s="23" t="s">
        <v>26</v>
      </c>
      <c r="Q26" s="11">
        <v>30299</v>
      </c>
      <c r="R26" s="28" t="s">
        <v>27</v>
      </c>
      <c r="S26" s="37" t="s">
        <v>48</v>
      </c>
      <c r="T26" s="35"/>
    </row>
    <row r="27" spans="1:20" ht="27" customHeight="1" x14ac:dyDescent="0.25">
      <c r="A27" s="104"/>
      <c r="B27" s="17" t="s">
        <v>59</v>
      </c>
      <c r="C27" s="21" t="s">
        <v>60</v>
      </c>
      <c r="D27" s="9">
        <f t="shared" si="10"/>
        <v>6</v>
      </c>
      <c r="E27" s="11"/>
      <c r="F27" s="11"/>
      <c r="G27" s="11"/>
      <c r="H27" s="11"/>
      <c r="I27" s="11">
        <v>6</v>
      </c>
      <c r="J27" s="11"/>
      <c r="K27" s="11"/>
      <c r="L27" s="11"/>
      <c r="M27" s="25">
        <v>2060704</v>
      </c>
      <c r="N27" s="25" t="s">
        <v>25</v>
      </c>
      <c r="O27" s="25">
        <v>50599</v>
      </c>
      <c r="P27" s="23" t="s">
        <v>26</v>
      </c>
      <c r="Q27" s="11">
        <v>30299</v>
      </c>
      <c r="R27" s="28" t="s">
        <v>27</v>
      </c>
      <c r="S27" s="37" t="s">
        <v>48</v>
      </c>
      <c r="T27" s="35"/>
    </row>
    <row r="28" spans="1:20" ht="27" customHeight="1" x14ac:dyDescent="0.25">
      <c r="A28" s="104"/>
      <c r="B28" s="13" t="s">
        <v>61</v>
      </c>
      <c r="C28" s="20" t="s">
        <v>62</v>
      </c>
      <c r="D28" s="9">
        <f t="shared" si="10"/>
        <v>10</v>
      </c>
      <c r="E28" s="11">
        <v>10</v>
      </c>
      <c r="F28" s="11"/>
      <c r="G28" s="11"/>
      <c r="H28" s="11"/>
      <c r="I28" s="11"/>
      <c r="J28" s="11"/>
      <c r="K28" s="11"/>
      <c r="L28" s="11"/>
      <c r="M28" s="25">
        <v>2060704</v>
      </c>
      <c r="N28" s="25" t="s">
        <v>25</v>
      </c>
      <c r="O28" s="25">
        <v>50599</v>
      </c>
      <c r="P28" s="23" t="s">
        <v>26</v>
      </c>
      <c r="Q28" s="11">
        <v>30299</v>
      </c>
      <c r="R28" s="28" t="s">
        <v>27</v>
      </c>
      <c r="S28" s="37" t="s">
        <v>33</v>
      </c>
      <c r="T28" s="35"/>
    </row>
    <row r="29" spans="1:20" ht="27" customHeight="1" x14ac:dyDescent="0.25">
      <c r="A29" s="104"/>
      <c r="B29" s="74" t="s">
        <v>63</v>
      </c>
      <c r="C29" s="75"/>
      <c r="D29" s="9">
        <f t="shared" si="10"/>
        <v>10</v>
      </c>
      <c r="E29" s="12"/>
      <c r="F29" s="12"/>
      <c r="G29" s="12"/>
      <c r="H29" s="12"/>
      <c r="I29" s="12"/>
      <c r="J29" s="12"/>
      <c r="K29" s="29">
        <v>10</v>
      </c>
      <c r="L29" s="30"/>
      <c r="M29" s="25">
        <v>2060704</v>
      </c>
      <c r="N29" s="25" t="s">
        <v>25</v>
      </c>
      <c r="O29" s="25">
        <v>50599</v>
      </c>
      <c r="P29" s="23" t="s">
        <v>26</v>
      </c>
      <c r="Q29" s="11">
        <v>30299</v>
      </c>
      <c r="R29" s="28" t="s">
        <v>27</v>
      </c>
      <c r="S29" s="14" t="s">
        <v>243</v>
      </c>
      <c r="T29" s="35"/>
    </row>
    <row r="30" spans="1:20" ht="27" customHeight="1" x14ac:dyDescent="0.25">
      <c r="A30" s="104"/>
      <c r="B30" s="76" t="s">
        <v>64</v>
      </c>
      <c r="C30" s="77"/>
      <c r="D30" s="9">
        <f t="shared" si="10"/>
        <v>10</v>
      </c>
      <c r="E30" s="12"/>
      <c r="F30" s="12"/>
      <c r="G30" s="12"/>
      <c r="H30" s="12"/>
      <c r="I30" s="12"/>
      <c r="J30" s="12"/>
      <c r="K30" s="29"/>
      <c r="L30" s="29">
        <v>10</v>
      </c>
      <c r="M30" s="31">
        <v>2060704</v>
      </c>
      <c r="N30" s="31" t="s">
        <v>25</v>
      </c>
      <c r="O30" s="31">
        <v>50799</v>
      </c>
      <c r="P30" s="32" t="s">
        <v>26</v>
      </c>
      <c r="Q30" s="11">
        <v>30299</v>
      </c>
      <c r="R30" s="28" t="s">
        <v>27</v>
      </c>
      <c r="S30" s="14" t="s">
        <v>65</v>
      </c>
      <c r="T30" s="35"/>
    </row>
    <row r="31" spans="1:20" ht="27" customHeight="1" x14ac:dyDescent="0.25">
      <c r="A31" s="104"/>
      <c r="B31" s="17" t="s">
        <v>66</v>
      </c>
      <c r="C31" s="17" t="s">
        <v>67</v>
      </c>
      <c r="D31" s="9">
        <f t="shared" si="10"/>
        <v>16</v>
      </c>
      <c r="E31" s="12"/>
      <c r="F31" s="12"/>
      <c r="G31" s="12"/>
      <c r="H31" s="11">
        <v>16</v>
      </c>
      <c r="I31" s="12"/>
      <c r="J31" s="12"/>
      <c r="K31" s="29"/>
      <c r="L31" s="29"/>
      <c r="M31" s="25">
        <v>2060703</v>
      </c>
      <c r="N31" s="25" t="s">
        <v>43</v>
      </c>
      <c r="O31" s="25">
        <v>50599</v>
      </c>
      <c r="P31" s="23" t="s">
        <v>26</v>
      </c>
      <c r="Q31" s="11">
        <v>30299</v>
      </c>
      <c r="R31" s="28" t="s">
        <v>27</v>
      </c>
      <c r="S31" s="36" t="s">
        <v>44</v>
      </c>
      <c r="T31" s="35"/>
    </row>
    <row r="32" spans="1:20" ht="27" customHeight="1" x14ac:dyDescent="0.25">
      <c r="A32" s="104"/>
      <c r="B32" s="110" t="s">
        <v>68</v>
      </c>
      <c r="C32" s="18" t="s">
        <v>69</v>
      </c>
      <c r="D32" s="9">
        <f>SUM(D33:D34)</f>
        <v>17</v>
      </c>
      <c r="E32" s="9">
        <f t="shared" ref="E32:L32" si="11">SUM(E33:E34)</f>
        <v>0</v>
      </c>
      <c r="F32" s="9">
        <f t="shared" si="11"/>
        <v>0</v>
      </c>
      <c r="G32" s="9">
        <f t="shared" si="11"/>
        <v>0</v>
      </c>
      <c r="H32" s="9">
        <f t="shared" si="11"/>
        <v>11</v>
      </c>
      <c r="I32" s="9">
        <f t="shared" si="11"/>
        <v>6</v>
      </c>
      <c r="J32" s="9">
        <f t="shared" si="11"/>
        <v>0</v>
      </c>
      <c r="K32" s="9">
        <f t="shared" si="11"/>
        <v>0</v>
      </c>
      <c r="L32" s="9">
        <f t="shared" si="11"/>
        <v>0</v>
      </c>
      <c r="M32" s="25"/>
      <c r="N32" s="25"/>
      <c r="O32" s="25"/>
      <c r="P32" s="23"/>
      <c r="Q32" s="11"/>
      <c r="R32" s="28"/>
      <c r="S32" s="36"/>
      <c r="T32" s="35"/>
    </row>
    <row r="33" spans="1:20" ht="27" customHeight="1" x14ac:dyDescent="0.25">
      <c r="A33" s="104"/>
      <c r="B33" s="111"/>
      <c r="C33" s="81" t="s">
        <v>70</v>
      </c>
      <c r="D33" s="9">
        <f t="shared" ref="D33:D38" si="12">SUM(E33:L33)</f>
        <v>11</v>
      </c>
      <c r="E33" s="12"/>
      <c r="F33" s="12"/>
      <c r="G33" s="12"/>
      <c r="H33" s="11">
        <v>11</v>
      </c>
      <c r="I33" s="12"/>
      <c r="J33" s="12"/>
      <c r="K33" s="29"/>
      <c r="L33" s="29"/>
      <c r="M33" s="25">
        <v>2060703</v>
      </c>
      <c r="N33" s="25" t="s">
        <v>43</v>
      </c>
      <c r="O33" s="25">
        <v>50599</v>
      </c>
      <c r="P33" s="23" t="s">
        <v>26</v>
      </c>
      <c r="Q33" s="11">
        <v>30299</v>
      </c>
      <c r="R33" s="28" t="s">
        <v>27</v>
      </c>
      <c r="S33" s="36" t="s">
        <v>44</v>
      </c>
      <c r="T33" s="35"/>
    </row>
    <row r="34" spans="1:20" ht="27" customHeight="1" x14ac:dyDescent="0.25">
      <c r="A34" s="104"/>
      <c r="B34" s="112"/>
      <c r="C34" s="82"/>
      <c r="D34" s="9">
        <f t="shared" si="12"/>
        <v>6</v>
      </c>
      <c r="E34" s="12"/>
      <c r="F34" s="12"/>
      <c r="G34" s="12"/>
      <c r="H34" s="11"/>
      <c r="I34" s="11">
        <v>6</v>
      </c>
      <c r="J34" s="12"/>
      <c r="K34" s="29"/>
      <c r="L34" s="29"/>
      <c r="M34" s="25">
        <v>2060704</v>
      </c>
      <c r="N34" s="25" t="s">
        <v>25</v>
      </c>
      <c r="O34" s="25">
        <v>50599</v>
      </c>
      <c r="P34" s="23" t="s">
        <v>26</v>
      </c>
      <c r="Q34" s="11">
        <v>30299</v>
      </c>
      <c r="R34" s="28" t="s">
        <v>27</v>
      </c>
      <c r="S34" s="37" t="s">
        <v>48</v>
      </c>
      <c r="T34" s="35"/>
    </row>
    <row r="35" spans="1:20" ht="27" customHeight="1" x14ac:dyDescent="0.25">
      <c r="A35" s="104"/>
      <c r="B35" s="17" t="s">
        <v>61</v>
      </c>
      <c r="C35" s="21" t="s">
        <v>71</v>
      </c>
      <c r="D35" s="9">
        <f t="shared" si="12"/>
        <v>7</v>
      </c>
      <c r="E35" s="12"/>
      <c r="F35" s="12"/>
      <c r="G35" s="12"/>
      <c r="H35" s="11">
        <v>7</v>
      </c>
      <c r="I35" s="12"/>
      <c r="J35" s="12"/>
      <c r="K35" s="29"/>
      <c r="L35" s="29"/>
      <c r="M35" s="25">
        <v>2060703</v>
      </c>
      <c r="N35" s="25" t="s">
        <v>43</v>
      </c>
      <c r="O35" s="25">
        <v>50599</v>
      </c>
      <c r="P35" s="23" t="s">
        <v>26</v>
      </c>
      <c r="Q35" s="11">
        <v>30299</v>
      </c>
      <c r="R35" s="28" t="s">
        <v>27</v>
      </c>
      <c r="S35" s="36" t="s">
        <v>44</v>
      </c>
      <c r="T35" s="35"/>
    </row>
    <row r="36" spans="1:20" ht="27" customHeight="1" x14ac:dyDescent="0.25">
      <c r="A36" s="104"/>
      <c r="B36" s="78" t="s">
        <v>72</v>
      </c>
      <c r="C36" s="78"/>
      <c r="D36" s="9">
        <f t="shared" si="12"/>
        <v>0.6</v>
      </c>
      <c r="E36" s="12"/>
      <c r="F36" s="12"/>
      <c r="G36" s="12"/>
      <c r="H36" s="11">
        <v>0.6</v>
      </c>
      <c r="I36" s="12"/>
      <c r="J36" s="12"/>
      <c r="K36" s="29"/>
      <c r="L36" s="29"/>
      <c r="M36" s="25">
        <v>2060703</v>
      </c>
      <c r="N36" s="25" t="s">
        <v>43</v>
      </c>
      <c r="O36" s="25">
        <v>50599</v>
      </c>
      <c r="P36" s="23" t="s">
        <v>26</v>
      </c>
      <c r="Q36" s="11">
        <v>30299</v>
      </c>
      <c r="R36" s="28" t="s">
        <v>27</v>
      </c>
      <c r="S36" s="36" t="s">
        <v>44</v>
      </c>
      <c r="T36" s="35"/>
    </row>
    <row r="37" spans="1:20" ht="27" customHeight="1" x14ac:dyDescent="0.25">
      <c r="A37" s="104"/>
      <c r="B37" s="78" t="s">
        <v>73</v>
      </c>
      <c r="C37" s="78"/>
      <c r="D37" s="9">
        <f t="shared" si="12"/>
        <v>0.7</v>
      </c>
      <c r="E37" s="12"/>
      <c r="F37" s="12"/>
      <c r="G37" s="12"/>
      <c r="H37" s="11">
        <v>0.7</v>
      </c>
      <c r="I37" s="12"/>
      <c r="J37" s="12"/>
      <c r="K37" s="29"/>
      <c r="L37" s="29"/>
      <c r="M37" s="25">
        <v>2060703</v>
      </c>
      <c r="N37" s="25" t="s">
        <v>43</v>
      </c>
      <c r="O37" s="25">
        <v>50599</v>
      </c>
      <c r="P37" s="23" t="s">
        <v>26</v>
      </c>
      <c r="Q37" s="11">
        <v>30299</v>
      </c>
      <c r="R37" s="28" t="s">
        <v>27</v>
      </c>
      <c r="S37" s="36" t="s">
        <v>44</v>
      </c>
      <c r="T37" s="35"/>
    </row>
    <row r="38" spans="1:20" ht="27" customHeight="1" x14ac:dyDescent="0.25">
      <c r="A38" s="103" t="s">
        <v>74</v>
      </c>
      <c r="B38" s="73" t="s">
        <v>75</v>
      </c>
      <c r="C38" s="73"/>
      <c r="D38" s="9">
        <f t="shared" si="12"/>
        <v>671.5</v>
      </c>
      <c r="E38" s="9">
        <f>E39+E84+E86</f>
        <v>20</v>
      </c>
      <c r="F38" s="9">
        <f t="shared" ref="F38:L38" si="13">F39+F84+F86</f>
        <v>0</v>
      </c>
      <c r="G38" s="9">
        <f t="shared" si="13"/>
        <v>0</v>
      </c>
      <c r="H38" s="9">
        <f t="shared" si="13"/>
        <v>103.5</v>
      </c>
      <c r="I38" s="9">
        <f t="shared" si="13"/>
        <v>468</v>
      </c>
      <c r="J38" s="9">
        <f t="shared" si="13"/>
        <v>0</v>
      </c>
      <c r="K38" s="9">
        <f t="shared" si="13"/>
        <v>20</v>
      </c>
      <c r="L38" s="9">
        <f t="shared" si="13"/>
        <v>60</v>
      </c>
      <c r="M38" s="25"/>
      <c r="N38" s="25"/>
      <c r="O38" s="25"/>
      <c r="P38" s="23"/>
      <c r="Q38" s="11"/>
      <c r="R38" s="28"/>
      <c r="S38" s="36"/>
      <c r="T38" s="35"/>
    </row>
    <row r="39" spans="1:20" ht="27" customHeight="1" x14ac:dyDescent="0.25">
      <c r="A39" s="104"/>
      <c r="B39" s="73" t="s">
        <v>76</v>
      </c>
      <c r="C39" s="73"/>
      <c r="D39" s="9">
        <f t="shared" ref="D39:D83" si="14">SUM(E39:L39)</f>
        <v>620.5</v>
      </c>
      <c r="E39" s="11">
        <f>SUM(E40:E83)</f>
        <v>20</v>
      </c>
      <c r="F39" s="11">
        <f t="shared" ref="F39:L39" si="15">SUM(F40:F83)</f>
        <v>0</v>
      </c>
      <c r="G39" s="11">
        <f t="shared" si="15"/>
        <v>0</v>
      </c>
      <c r="H39" s="11">
        <f t="shared" si="15"/>
        <v>72.5</v>
      </c>
      <c r="I39" s="11">
        <f t="shared" si="15"/>
        <v>468</v>
      </c>
      <c r="J39" s="11">
        <f t="shared" si="15"/>
        <v>0</v>
      </c>
      <c r="K39" s="11">
        <f t="shared" si="15"/>
        <v>0</v>
      </c>
      <c r="L39" s="11">
        <f t="shared" si="15"/>
        <v>60</v>
      </c>
      <c r="M39" s="25"/>
      <c r="N39" s="25"/>
      <c r="O39" s="25"/>
      <c r="P39" s="23"/>
      <c r="Q39" s="11"/>
      <c r="R39" s="28"/>
      <c r="S39" s="36"/>
      <c r="T39" s="35"/>
    </row>
    <row r="40" spans="1:20" ht="41.25" customHeight="1" x14ac:dyDescent="0.25">
      <c r="A40" s="104"/>
      <c r="B40" s="113" t="s">
        <v>77</v>
      </c>
      <c r="C40" s="23" t="s">
        <v>78</v>
      </c>
      <c r="D40" s="9">
        <f t="shared" si="14"/>
        <v>10</v>
      </c>
      <c r="E40" s="11"/>
      <c r="F40" s="11"/>
      <c r="G40" s="11"/>
      <c r="H40" s="11"/>
      <c r="I40" s="11">
        <v>10</v>
      </c>
      <c r="J40" s="11"/>
      <c r="K40" s="11"/>
      <c r="L40" s="11"/>
      <c r="M40" s="25">
        <v>2060704</v>
      </c>
      <c r="N40" s="25" t="s">
        <v>25</v>
      </c>
      <c r="O40" s="25">
        <v>59908</v>
      </c>
      <c r="P40" s="23" t="s">
        <v>79</v>
      </c>
      <c r="Q40" s="38">
        <v>39908</v>
      </c>
      <c r="R40" s="17" t="s">
        <v>80</v>
      </c>
      <c r="S40" s="36" t="s">
        <v>48</v>
      </c>
    </row>
    <row r="41" spans="1:20" ht="41.25" customHeight="1" x14ac:dyDescent="0.25">
      <c r="A41" s="104"/>
      <c r="B41" s="114"/>
      <c r="C41" s="23" t="s">
        <v>81</v>
      </c>
      <c r="D41" s="9">
        <f t="shared" si="14"/>
        <v>10</v>
      </c>
      <c r="E41" s="11"/>
      <c r="F41" s="11"/>
      <c r="G41" s="11"/>
      <c r="H41" s="11"/>
      <c r="I41" s="11">
        <v>10</v>
      </c>
      <c r="J41" s="11"/>
      <c r="K41" s="11"/>
      <c r="L41" s="11"/>
      <c r="M41" s="25">
        <v>2060704</v>
      </c>
      <c r="N41" s="25" t="s">
        <v>25</v>
      </c>
      <c r="O41" s="25">
        <v>59908</v>
      </c>
      <c r="P41" s="23" t="s">
        <v>79</v>
      </c>
      <c r="Q41" s="38">
        <v>39908</v>
      </c>
      <c r="R41" s="17" t="s">
        <v>80</v>
      </c>
      <c r="S41" s="36" t="s">
        <v>48</v>
      </c>
    </row>
    <row r="42" spans="1:20" ht="41.25" customHeight="1" x14ac:dyDescent="0.25">
      <c r="A42" s="104"/>
      <c r="B42" s="114"/>
      <c r="C42" s="23" t="s">
        <v>82</v>
      </c>
      <c r="D42" s="9">
        <f t="shared" si="14"/>
        <v>10</v>
      </c>
      <c r="E42" s="11"/>
      <c r="F42" s="11"/>
      <c r="G42" s="11"/>
      <c r="H42" s="11"/>
      <c r="I42" s="11">
        <v>10</v>
      </c>
      <c r="J42" s="11"/>
      <c r="K42" s="11"/>
      <c r="L42" s="11"/>
      <c r="M42" s="25">
        <v>2060704</v>
      </c>
      <c r="N42" s="25" t="s">
        <v>25</v>
      </c>
      <c r="O42" s="25">
        <v>59908</v>
      </c>
      <c r="P42" s="23" t="s">
        <v>79</v>
      </c>
      <c r="Q42" s="38">
        <v>39908</v>
      </c>
      <c r="R42" s="17" t="s">
        <v>80</v>
      </c>
      <c r="S42" s="36" t="s">
        <v>48</v>
      </c>
    </row>
    <row r="43" spans="1:20" ht="41.25" customHeight="1" x14ac:dyDescent="0.25">
      <c r="A43" s="104"/>
      <c r="B43" s="114"/>
      <c r="C43" s="23" t="s">
        <v>83</v>
      </c>
      <c r="D43" s="9">
        <f t="shared" si="14"/>
        <v>8</v>
      </c>
      <c r="E43" s="11"/>
      <c r="F43" s="11"/>
      <c r="G43" s="11"/>
      <c r="H43" s="11"/>
      <c r="I43" s="11">
        <v>8</v>
      </c>
      <c r="J43" s="11"/>
      <c r="K43" s="11"/>
      <c r="L43" s="11"/>
      <c r="M43" s="25">
        <v>2060704</v>
      </c>
      <c r="N43" s="25" t="s">
        <v>25</v>
      </c>
      <c r="O43" s="25">
        <v>59908</v>
      </c>
      <c r="P43" s="23" t="s">
        <v>79</v>
      </c>
      <c r="Q43" s="38">
        <v>39908</v>
      </c>
      <c r="R43" s="17" t="s">
        <v>80</v>
      </c>
      <c r="S43" s="36" t="s">
        <v>48</v>
      </c>
    </row>
    <row r="44" spans="1:20" ht="41.25" customHeight="1" x14ac:dyDescent="0.25">
      <c r="A44" s="104"/>
      <c r="B44" s="114"/>
      <c r="C44" s="23" t="s">
        <v>84</v>
      </c>
      <c r="D44" s="9">
        <f t="shared" si="14"/>
        <v>6</v>
      </c>
      <c r="E44" s="11"/>
      <c r="F44" s="11"/>
      <c r="G44" s="11"/>
      <c r="H44" s="11"/>
      <c r="I44" s="11">
        <v>6</v>
      </c>
      <c r="J44" s="11"/>
      <c r="K44" s="11"/>
      <c r="L44" s="11"/>
      <c r="M44" s="25">
        <v>2060704</v>
      </c>
      <c r="N44" s="25" t="s">
        <v>25</v>
      </c>
      <c r="O44" s="25">
        <v>59908</v>
      </c>
      <c r="P44" s="23" t="s">
        <v>79</v>
      </c>
      <c r="Q44" s="38">
        <v>39908</v>
      </c>
      <c r="R44" s="17" t="s">
        <v>80</v>
      </c>
      <c r="S44" s="36" t="s">
        <v>48</v>
      </c>
    </row>
    <row r="45" spans="1:20" ht="41.25" customHeight="1" x14ac:dyDescent="0.25">
      <c r="A45" s="104"/>
      <c r="B45" s="114"/>
      <c r="C45" s="23" t="s">
        <v>85</v>
      </c>
      <c r="D45" s="9">
        <f t="shared" si="14"/>
        <v>6</v>
      </c>
      <c r="E45" s="11"/>
      <c r="F45" s="11"/>
      <c r="G45" s="11"/>
      <c r="H45" s="11"/>
      <c r="I45" s="11">
        <v>6</v>
      </c>
      <c r="J45" s="11"/>
      <c r="K45" s="11"/>
      <c r="L45" s="11"/>
      <c r="M45" s="25">
        <v>2060704</v>
      </c>
      <c r="N45" s="25" t="s">
        <v>25</v>
      </c>
      <c r="O45" s="25">
        <v>59908</v>
      </c>
      <c r="P45" s="23" t="s">
        <v>79</v>
      </c>
      <c r="Q45" s="38">
        <v>39908</v>
      </c>
      <c r="R45" s="17" t="s">
        <v>80</v>
      </c>
      <c r="S45" s="36" t="s">
        <v>48</v>
      </c>
    </row>
    <row r="46" spans="1:20" ht="41.25" customHeight="1" x14ac:dyDescent="0.25">
      <c r="A46" s="104"/>
      <c r="B46" s="114"/>
      <c r="C46" s="79" t="s">
        <v>86</v>
      </c>
      <c r="D46" s="9">
        <f t="shared" si="14"/>
        <v>6</v>
      </c>
      <c r="E46" s="11"/>
      <c r="F46" s="11"/>
      <c r="G46" s="11"/>
      <c r="H46" s="11"/>
      <c r="I46" s="11">
        <v>6</v>
      </c>
      <c r="J46" s="11"/>
      <c r="K46" s="11"/>
      <c r="L46" s="11"/>
      <c r="M46" s="25">
        <v>2060704</v>
      </c>
      <c r="N46" s="25" t="s">
        <v>25</v>
      </c>
      <c r="O46" s="25">
        <v>59908</v>
      </c>
      <c r="P46" s="23" t="s">
        <v>79</v>
      </c>
      <c r="Q46" s="38">
        <v>39908</v>
      </c>
      <c r="R46" s="17" t="s">
        <v>80</v>
      </c>
      <c r="S46" s="36" t="s">
        <v>48</v>
      </c>
    </row>
    <row r="47" spans="1:20" ht="41.25" customHeight="1" x14ac:dyDescent="0.25">
      <c r="A47" s="104"/>
      <c r="B47" s="114"/>
      <c r="C47" s="80"/>
      <c r="D47" s="9">
        <f t="shared" si="14"/>
        <v>17</v>
      </c>
      <c r="E47" s="11"/>
      <c r="F47" s="11"/>
      <c r="G47" s="11"/>
      <c r="H47" s="11">
        <v>17</v>
      </c>
      <c r="I47" s="11"/>
      <c r="J47" s="11"/>
      <c r="K47" s="11"/>
      <c r="L47" s="11"/>
      <c r="M47" s="25">
        <v>2060703</v>
      </c>
      <c r="N47" s="25" t="s">
        <v>43</v>
      </c>
      <c r="O47" s="25">
        <v>59908</v>
      </c>
      <c r="P47" s="23" t="s">
        <v>79</v>
      </c>
      <c r="Q47" s="11">
        <v>39908</v>
      </c>
      <c r="R47" s="28" t="s">
        <v>80</v>
      </c>
      <c r="S47" s="36" t="s">
        <v>44</v>
      </c>
    </row>
    <row r="48" spans="1:20" ht="41.25" customHeight="1" x14ac:dyDescent="0.25">
      <c r="A48" s="104"/>
      <c r="B48" s="114"/>
      <c r="C48" s="23" t="s">
        <v>87</v>
      </c>
      <c r="D48" s="9">
        <f t="shared" si="14"/>
        <v>6</v>
      </c>
      <c r="E48" s="11"/>
      <c r="F48" s="11"/>
      <c r="G48" s="11"/>
      <c r="H48" s="11"/>
      <c r="I48" s="11">
        <v>6</v>
      </c>
      <c r="J48" s="11"/>
      <c r="K48" s="11"/>
      <c r="L48" s="11"/>
      <c r="M48" s="25">
        <v>2060704</v>
      </c>
      <c r="N48" s="25" t="s">
        <v>25</v>
      </c>
      <c r="O48" s="25">
        <v>59908</v>
      </c>
      <c r="P48" s="23" t="s">
        <v>79</v>
      </c>
      <c r="Q48" s="38">
        <v>39908</v>
      </c>
      <c r="R48" s="17" t="s">
        <v>80</v>
      </c>
      <c r="S48" s="36" t="s">
        <v>48</v>
      </c>
    </row>
    <row r="49" spans="1:19" ht="41.25" customHeight="1" x14ac:dyDescent="0.25">
      <c r="A49" s="104"/>
      <c r="B49" s="114"/>
      <c r="C49" s="23" t="s">
        <v>88</v>
      </c>
      <c r="D49" s="9">
        <f t="shared" si="14"/>
        <v>6</v>
      </c>
      <c r="E49" s="11"/>
      <c r="F49" s="11"/>
      <c r="G49" s="11"/>
      <c r="H49" s="11"/>
      <c r="I49" s="11">
        <v>6</v>
      </c>
      <c r="J49" s="11"/>
      <c r="K49" s="11"/>
      <c r="L49" s="11"/>
      <c r="M49" s="25">
        <v>2060704</v>
      </c>
      <c r="N49" s="25" t="s">
        <v>25</v>
      </c>
      <c r="O49" s="25">
        <v>59908</v>
      </c>
      <c r="P49" s="23" t="s">
        <v>79</v>
      </c>
      <c r="Q49" s="38">
        <v>39908</v>
      </c>
      <c r="R49" s="17" t="s">
        <v>80</v>
      </c>
      <c r="S49" s="36" t="s">
        <v>48</v>
      </c>
    </row>
    <row r="50" spans="1:19" ht="41.25" customHeight="1" x14ac:dyDescent="0.25">
      <c r="A50" s="104"/>
      <c r="B50" s="114"/>
      <c r="C50" s="23" t="s">
        <v>89</v>
      </c>
      <c r="D50" s="9">
        <f t="shared" si="14"/>
        <v>6</v>
      </c>
      <c r="E50" s="11"/>
      <c r="F50" s="11"/>
      <c r="G50" s="11"/>
      <c r="H50" s="11"/>
      <c r="I50" s="11">
        <v>6</v>
      </c>
      <c r="J50" s="11"/>
      <c r="K50" s="11"/>
      <c r="L50" s="11"/>
      <c r="M50" s="25">
        <v>2060704</v>
      </c>
      <c r="N50" s="25" t="s">
        <v>25</v>
      </c>
      <c r="O50" s="25">
        <v>59908</v>
      </c>
      <c r="P50" s="23" t="s">
        <v>79</v>
      </c>
      <c r="Q50" s="38">
        <v>39908</v>
      </c>
      <c r="R50" s="17" t="s">
        <v>80</v>
      </c>
      <c r="S50" s="36" t="s">
        <v>48</v>
      </c>
    </row>
    <row r="51" spans="1:19" ht="41.25" customHeight="1" x14ac:dyDescent="0.25">
      <c r="A51" s="104"/>
      <c r="B51" s="114"/>
      <c r="C51" s="23" t="s">
        <v>90</v>
      </c>
      <c r="D51" s="9">
        <f t="shared" si="14"/>
        <v>6</v>
      </c>
      <c r="E51" s="11"/>
      <c r="F51" s="11"/>
      <c r="G51" s="11"/>
      <c r="H51" s="11"/>
      <c r="I51" s="11">
        <v>6</v>
      </c>
      <c r="J51" s="11"/>
      <c r="K51" s="11"/>
      <c r="L51" s="11"/>
      <c r="M51" s="25">
        <v>2060704</v>
      </c>
      <c r="N51" s="25" t="s">
        <v>25</v>
      </c>
      <c r="O51" s="25">
        <v>59908</v>
      </c>
      <c r="P51" s="23" t="s">
        <v>79</v>
      </c>
      <c r="Q51" s="38">
        <v>39908</v>
      </c>
      <c r="R51" s="17" t="s">
        <v>80</v>
      </c>
      <c r="S51" s="36" t="s">
        <v>48</v>
      </c>
    </row>
    <row r="52" spans="1:19" ht="41.25" customHeight="1" x14ac:dyDescent="0.25">
      <c r="A52" s="104"/>
      <c r="B52" s="114"/>
      <c r="C52" s="23" t="s">
        <v>91</v>
      </c>
      <c r="D52" s="9">
        <f t="shared" si="14"/>
        <v>6</v>
      </c>
      <c r="E52" s="11"/>
      <c r="F52" s="11"/>
      <c r="G52" s="11"/>
      <c r="H52" s="11"/>
      <c r="I52" s="11">
        <v>6</v>
      </c>
      <c r="J52" s="11"/>
      <c r="K52" s="11"/>
      <c r="L52" s="11"/>
      <c r="M52" s="25">
        <v>2060704</v>
      </c>
      <c r="N52" s="25" t="s">
        <v>25</v>
      </c>
      <c r="O52" s="25">
        <v>59908</v>
      </c>
      <c r="P52" s="23" t="s">
        <v>79</v>
      </c>
      <c r="Q52" s="38">
        <v>39908</v>
      </c>
      <c r="R52" s="17" t="s">
        <v>80</v>
      </c>
      <c r="S52" s="36" t="s">
        <v>48</v>
      </c>
    </row>
    <row r="53" spans="1:19" ht="41.25" customHeight="1" x14ac:dyDescent="0.25">
      <c r="A53" s="104"/>
      <c r="B53" s="114"/>
      <c r="C53" s="23" t="s">
        <v>92</v>
      </c>
      <c r="D53" s="9">
        <f t="shared" si="14"/>
        <v>6</v>
      </c>
      <c r="E53" s="11"/>
      <c r="F53" s="11"/>
      <c r="G53" s="11"/>
      <c r="H53" s="11"/>
      <c r="I53" s="11">
        <v>6</v>
      </c>
      <c r="J53" s="11"/>
      <c r="K53" s="11"/>
      <c r="L53" s="11"/>
      <c r="M53" s="25">
        <v>2060704</v>
      </c>
      <c r="N53" s="25" t="s">
        <v>25</v>
      </c>
      <c r="O53" s="25">
        <v>59908</v>
      </c>
      <c r="P53" s="23" t="s">
        <v>79</v>
      </c>
      <c r="Q53" s="38">
        <v>39908</v>
      </c>
      <c r="R53" s="17" t="s">
        <v>80</v>
      </c>
      <c r="S53" s="36" t="s">
        <v>48</v>
      </c>
    </row>
    <row r="54" spans="1:19" ht="41.25" customHeight="1" x14ac:dyDescent="0.25">
      <c r="A54" s="104"/>
      <c r="B54" s="114"/>
      <c r="C54" s="23" t="s">
        <v>93</v>
      </c>
      <c r="D54" s="9">
        <f t="shared" si="14"/>
        <v>6</v>
      </c>
      <c r="E54" s="11"/>
      <c r="F54" s="11"/>
      <c r="G54" s="11"/>
      <c r="H54" s="11"/>
      <c r="I54" s="11">
        <v>6</v>
      </c>
      <c r="J54" s="11"/>
      <c r="K54" s="11"/>
      <c r="L54" s="11"/>
      <c r="M54" s="25">
        <v>2060704</v>
      </c>
      <c r="N54" s="25" t="s">
        <v>25</v>
      </c>
      <c r="O54" s="25">
        <v>59908</v>
      </c>
      <c r="P54" s="23" t="s">
        <v>79</v>
      </c>
      <c r="Q54" s="38">
        <v>39908</v>
      </c>
      <c r="R54" s="17" t="s">
        <v>80</v>
      </c>
      <c r="S54" s="36" t="s">
        <v>48</v>
      </c>
    </row>
    <row r="55" spans="1:19" ht="41.25" customHeight="1" x14ac:dyDescent="0.25">
      <c r="A55" s="104"/>
      <c r="B55" s="114"/>
      <c r="C55" s="17" t="s">
        <v>94</v>
      </c>
      <c r="D55" s="9">
        <f t="shared" si="14"/>
        <v>6</v>
      </c>
      <c r="E55" s="11"/>
      <c r="F55" s="11"/>
      <c r="G55" s="11"/>
      <c r="H55" s="11"/>
      <c r="I55" s="11">
        <v>6</v>
      </c>
      <c r="J55" s="11"/>
      <c r="K55" s="11"/>
      <c r="L55" s="11"/>
      <c r="M55" s="25">
        <v>2060704</v>
      </c>
      <c r="N55" s="25" t="s">
        <v>25</v>
      </c>
      <c r="O55" s="25">
        <v>59908</v>
      </c>
      <c r="P55" s="23" t="s">
        <v>79</v>
      </c>
      <c r="Q55" s="38">
        <v>39908</v>
      </c>
      <c r="R55" s="17" t="s">
        <v>80</v>
      </c>
      <c r="S55" s="36" t="s">
        <v>48</v>
      </c>
    </row>
    <row r="56" spans="1:19" ht="41.25" customHeight="1" x14ac:dyDescent="0.25">
      <c r="A56" s="104"/>
      <c r="B56" s="114"/>
      <c r="C56" s="17" t="s">
        <v>95</v>
      </c>
      <c r="D56" s="9">
        <f t="shared" si="14"/>
        <v>10</v>
      </c>
      <c r="E56" s="11"/>
      <c r="F56" s="11"/>
      <c r="G56" s="11"/>
      <c r="H56" s="11"/>
      <c r="I56" s="11">
        <v>10</v>
      </c>
      <c r="J56" s="11"/>
      <c r="K56" s="11"/>
      <c r="L56" s="11"/>
      <c r="M56" s="25">
        <v>2060704</v>
      </c>
      <c r="N56" s="25" t="s">
        <v>25</v>
      </c>
      <c r="O56" s="25">
        <v>59908</v>
      </c>
      <c r="P56" s="23" t="s">
        <v>79</v>
      </c>
      <c r="Q56" s="38">
        <v>39908</v>
      </c>
      <c r="R56" s="17" t="s">
        <v>80</v>
      </c>
      <c r="S56" s="36" t="s">
        <v>96</v>
      </c>
    </row>
    <row r="57" spans="1:19" ht="41.25" customHeight="1" x14ac:dyDescent="0.25">
      <c r="A57" s="104"/>
      <c r="B57" s="114"/>
      <c r="C57" s="17" t="s">
        <v>97</v>
      </c>
      <c r="D57" s="9">
        <f t="shared" si="14"/>
        <v>35</v>
      </c>
      <c r="E57" s="11"/>
      <c r="F57" s="11"/>
      <c r="G57" s="11"/>
      <c r="H57" s="11"/>
      <c r="I57" s="11">
        <v>35</v>
      </c>
      <c r="J57" s="11"/>
      <c r="K57" s="11"/>
      <c r="L57" s="11"/>
      <c r="M57" s="25">
        <v>2060704</v>
      </c>
      <c r="N57" s="25" t="s">
        <v>25</v>
      </c>
      <c r="O57" s="25">
        <v>59908</v>
      </c>
      <c r="P57" s="23" t="s">
        <v>79</v>
      </c>
      <c r="Q57" s="11">
        <v>39908</v>
      </c>
      <c r="R57" s="28" t="s">
        <v>80</v>
      </c>
      <c r="S57" s="36" t="s">
        <v>98</v>
      </c>
    </row>
    <row r="58" spans="1:19" ht="41.25" customHeight="1" x14ac:dyDescent="0.25">
      <c r="A58" s="104"/>
      <c r="B58" s="114"/>
      <c r="C58" s="17" t="s">
        <v>99</v>
      </c>
      <c r="D58" s="9">
        <f t="shared" si="14"/>
        <v>25</v>
      </c>
      <c r="E58" s="11"/>
      <c r="F58" s="11"/>
      <c r="G58" s="11"/>
      <c r="H58" s="11"/>
      <c r="I58" s="11">
        <v>25</v>
      </c>
      <c r="J58" s="11"/>
      <c r="K58" s="11"/>
      <c r="L58" s="11"/>
      <c r="M58" s="25">
        <v>2060704</v>
      </c>
      <c r="N58" s="25" t="s">
        <v>25</v>
      </c>
      <c r="O58" s="25">
        <v>59908</v>
      </c>
      <c r="P58" s="23" t="s">
        <v>79</v>
      </c>
      <c r="Q58" s="11">
        <v>39908</v>
      </c>
      <c r="R58" s="28" t="s">
        <v>80</v>
      </c>
      <c r="S58" s="36" t="s">
        <v>98</v>
      </c>
    </row>
    <row r="59" spans="1:19" ht="41.25" customHeight="1" x14ac:dyDescent="0.25">
      <c r="A59" s="104"/>
      <c r="B59" s="114"/>
      <c r="C59" s="17" t="s">
        <v>100</v>
      </c>
      <c r="D59" s="9">
        <f t="shared" si="14"/>
        <v>10</v>
      </c>
      <c r="E59" s="11"/>
      <c r="F59" s="11"/>
      <c r="G59" s="11"/>
      <c r="H59" s="11"/>
      <c r="I59" s="11">
        <v>10</v>
      </c>
      <c r="J59" s="11"/>
      <c r="K59" s="11"/>
      <c r="L59" s="11"/>
      <c r="M59" s="25">
        <v>2060704</v>
      </c>
      <c r="N59" s="25" t="s">
        <v>25</v>
      </c>
      <c r="O59" s="25">
        <v>59908</v>
      </c>
      <c r="P59" s="23" t="s">
        <v>79</v>
      </c>
      <c r="Q59" s="11">
        <v>39908</v>
      </c>
      <c r="R59" s="28" t="s">
        <v>80</v>
      </c>
      <c r="S59" s="36" t="s">
        <v>98</v>
      </c>
    </row>
    <row r="60" spans="1:19" ht="41.25" customHeight="1" x14ac:dyDescent="0.25">
      <c r="A60" s="104"/>
      <c r="B60" s="114"/>
      <c r="C60" s="78" t="s">
        <v>101</v>
      </c>
      <c r="D60" s="9">
        <f t="shared" si="14"/>
        <v>70</v>
      </c>
      <c r="E60" s="11"/>
      <c r="F60" s="11"/>
      <c r="G60" s="11"/>
      <c r="H60" s="11"/>
      <c r="I60" s="11">
        <v>70</v>
      </c>
      <c r="J60" s="11"/>
      <c r="K60" s="11"/>
      <c r="L60" s="11"/>
      <c r="M60" s="25">
        <v>2060704</v>
      </c>
      <c r="N60" s="25" t="s">
        <v>25</v>
      </c>
      <c r="O60" s="25">
        <v>59908</v>
      </c>
      <c r="P60" s="23" t="s">
        <v>79</v>
      </c>
      <c r="Q60" s="11">
        <v>39908</v>
      </c>
      <c r="R60" s="28" t="s">
        <v>80</v>
      </c>
      <c r="S60" s="36" t="s">
        <v>102</v>
      </c>
    </row>
    <row r="61" spans="1:19" ht="41.25" customHeight="1" x14ac:dyDescent="0.25">
      <c r="A61" s="104"/>
      <c r="B61" s="114"/>
      <c r="C61" s="78"/>
      <c r="D61" s="9">
        <f t="shared" si="14"/>
        <v>30</v>
      </c>
      <c r="E61" s="11"/>
      <c r="F61" s="11"/>
      <c r="G61" s="11"/>
      <c r="H61" s="11"/>
      <c r="I61" s="11">
        <v>30</v>
      </c>
      <c r="J61" s="11"/>
      <c r="K61" s="11"/>
      <c r="L61" s="11"/>
      <c r="M61" s="25">
        <v>2060704</v>
      </c>
      <c r="N61" s="25" t="s">
        <v>25</v>
      </c>
      <c r="O61" s="25">
        <v>59908</v>
      </c>
      <c r="P61" s="23" t="s">
        <v>79</v>
      </c>
      <c r="Q61" s="11">
        <v>39908</v>
      </c>
      <c r="R61" s="28" t="s">
        <v>80</v>
      </c>
      <c r="S61" s="36" t="s">
        <v>103</v>
      </c>
    </row>
    <row r="62" spans="1:19" ht="41.25" customHeight="1" x14ac:dyDescent="0.25">
      <c r="A62" s="104"/>
      <c r="B62" s="114"/>
      <c r="C62" s="17" t="s">
        <v>104</v>
      </c>
      <c r="D62" s="9">
        <f t="shared" si="14"/>
        <v>10</v>
      </c>
      <c r="E62" s="11"/>
      <c r="F62" s="11"/>
      <c r="G62" s="11"/>
      <c r="H62" s="11"/>
      <c r="I62" s="11">
        <v>10</v>
      </c>
      <c r="J62" s="11"/>
      <c r="K62" s="11"/>
      <c r="L62" s="11"/>
      <c r="M62" s="25">
        <v>2060704</v>
      </c>
      <c r="N62" s="25" t="s">
        <v>25</v>
      </c>
      <c r="O62" s="25">
        <v>59908</v>
      </c>
      <c r="P62" s="23" t="s">
        <v>79</v>
      </c>
      <c r="Q62" s="11">
        <v>39908</v>
      </c>
      <c r="R62" s="28" t="s">
        <v>80</v>
      </c>
      <c r="S62" s="36" t="s">
        <v>105</v>
      </c>
    </row>
    <row r="63" spans="1:19" ht="41.25" customHeight="1" x14ac:dyDescent="0.25">
      <c r="A63" s="104"/>
      <c r="B63" s="114"/>
      <c r="C63" s="17" t="s">
        <v>106</v>
      </c>
      <c r="D63" s="9">
        <f t="shared" si="14"/>
        <v>10</v>
      </c>
      <c r="E63" s="11"/>
      <c r="F63" s="11"/>
      <c r="G63" s="11"/>
      <c r="H63" s="11"/>
      <c r="I63" s="11">
        <v>10</v>
      </c>
      <c r="J63" s="11"/>
      <c r="K63" s="11"/>
      <c r="L63" s="11"/>
      <c r="M63" s="25">
        <v>2060704</v>
      </c>
      <c r="N63" s="25" t="s">
        <v>25</v>
      </c>
      <c r="O63" s="25">
        <v>59908</v>
      </c>
      <c r="P63" s="23" t="s">
        <v>79</v>
      </c>
      <c r="Q63" s="11">
        <v>39908</v>
      </c>
      <c r="R63" s="28" t="s">
        <v>80</v>
      </c>
      <c r="S63" s="36" t="s">
        <v>105</v>
      </c>
    </row>
    <row r="64" spans="1:19" ht="41.25" customHeight="1" x14ac:dyDescent="0.25">
      <c r="A64" s="104"/>
      <c r="B64" s="114"/>
      <c r="C64" s="17" t="s">
        <v>107</v>
      </c>
      <c r="D64" s="9">
        <f t="shared" si="14"/>
        <v>10</v>
      </c>
      <c r="E64" s="11"/>
      <c r="F64" s="11"/>
      <c r="G64" s="11"/>
      <c r="H64" s="11"/>
      <c r="I64" s="11">
        <v>10</v>
      </c>
      <c r="J64" s="11"/>
      <c r="K64" s="11"/>
      <c r="L64" s="11"/>
      <c r="M64" s="25">
        <v>2060704</v>
      </c>
      <c r="N64" s="25" t="s">
        <v>25</v>
      </c>
      <c r="O64" s="25">
        <v>59908</v>
      </c>
      <c r="P64" s="23" t="s">
        <v>79</v>
      </c>
      <c r="Q64" s="11">
        <v>39908</v>
      </c>
      <c r="R64" s="28" t="s">
        <v>80</v>
      </c>
      <c r="S64" s="36" t="s">
        <v>105</v>
      </c>
    </row>
    <row r="65" spans="1:19" ht="41.25" customHeight="1" x14ac:dyDescent="0.25">
      <c r="A65" s="104"/>
      <c r="B65" s="114"/>
      <c r="C65" s="17" t="s">
        <v>108</v>
      </c>
      <c r="D65" s="9">
        <f t="shared" si="14"/>
        <v>10</v>
      </c>
      <c r="E65" s="11"/>
      <c r="F65" s="11"/>
      <c r="G65" s="11"/>
      <c r="H65" s="11"/>
      <c r="I65" s="11">
        <v>10</v>
      </c>
      <c r="J65" s="11"/>
      <c r="K65" s="11"/>
      <c r="L65" s="11"/>
      <c r="M65" s="25">
        <v>2060704</v>
      </c>
      <c r="N65" s="25" t="s">
        <v>25</v>
      </c>
      <c r="O65" s="25">
        <v>59908</v>
      </c>
      <c r="P65" s="23" t="s">
        <v>79</v>
      </c>
      <c r="Q65" s="11">
        <v>39908</v>
      </c>
      <c r="R65" s="28" t="s">
        <v>80</v>
      </c>
      <c r="S65" s="36" t="s">
        <v>105</v>
      </c>
    </row>
    <row r="66" spans="1:19" ht="41.25" customHeight="1" x14ac:dyDescent="0.25">
      <c r="A66" s="104"/>
      <c r="B66" s="114"/>
      <c r="C66" s="17" t="s">
        <v>109</v>
      </c>
      <c r="D66" s="9">
        <f t="shared" si="14"/>
        <v>10</v>
      </c>
      <c r="E66" s="11"/>
      <c r="F66" s="11"/>
      <c r="G66" s="11"/>
      <c r="H66" s="11"/>
      <c r="I66" s="11">
        <v>10</v>
      </c>
      <c r="J66" s="11"/>
      <c r="K66" s="11"/>
      <c r="L66" s="11"/>
      <c r="M66" s="25">
        <v>2060704</v>
      </c>
      <c r="N66" s="25" t="s">
        <v>25</v>
      </c>
      <c r="O66" s="25">
        <v>59908</v>
      </c>
      <c r="P66" s="23" t="s">
        <v>79</v>
      </c>
      <c r="Q66" s="11">
        <v>39908</v>
      </c>
      <c r="R66" s="28" t="s">
        <v>80</v>
      </c>
      <c r="S66" s="36" t="s">
        <v>105</v>
      </c>
    </row>
    <row r="67" spans="1:19" ht="41.25" customHeight="1" x14ac:dyDescent="0.25">
      <c r="A67" s="104"/>
      <c r="B67" s="114"/>
      <c r="C67" s="17" t="s">
        <v>110</v>
      </c>
      <c r="D67" s="9">
        <f t="shared" si="14"/>
        <v>8</v>
      </c>
      <c r="E67" s="11"/>
      <c r="F67" s="11"/>
      <c r="G67" s="11"/>
      <c r="H67" s="11"/>
      <c r="I67" s="11">
        <v>8</v>
      </c>
      <c r="J67" s="11"/>
      <c r="K67" s="11"/>
      <c r="L67" s="11"/>
      <c r="M67" s="25">
        <v>2060704</v>
      </c>
      <c r="N67" s="25" t="s">
        <v>25</v>
      </c>
      <c r="O67" s="25">
        <v>59908</v>
      </c>
      <c r="P67" s="23" t="s">
        <v>79</v>
      </c>
      <c r="Q67" s="11">
        <v>39908</v>
      </c>
      <c r="R67" s="28" t="s">
        <v>80</v>
      </c>
      <c r="S67" s="36" t="s">
        <v>105</v>
      </c>
    </row>
    <row r="68" spans="1:19" ht="41.25" customHeight="1" x14ac:dyDescent="0.25">
      <c r="A68" s="104"/>
      <c r="B68" s="114"/>
      <c r="C68" s="17" t="s">
        <v>111</v>
      </c>
      <c r="D68" s="9">
        <f t="shared" si="14"/>
        <v>6</v>
      </c>
      <c r="E68" s="11"/>
      <c r="F68" s="11"/>
      <c r="G68" s="11"/>
      <c r="H68" s="11"/>
      <c r="I68" s="11">
        <v>6</v>
      </c>
      <c r="J68" s="11"/>
      <c r="K68" s="11"/>
      <c r="L68" s="11"/>
      <c r="M68" s="25">
        <v>2060704</v>
      </c>
      <c r="N68" s="25" t="s">
        <v>25</v>
      </c>
      <c r="O68" s="25">
        <v>59908</v>
      </c>
      <c r="P68" s="23" t="s">
        <v>79</v>
      </c>
      <c r="Q68" s="11">
        <v>39908</v>
      </c>
      <c r="R68" s="28" t="s">
        <v>80</v>
      </c>
      <c r="S68" s="36" t="s">
        <v>105</v>
      </c>
    </row>
    <row r="69" spans="1:19" ht="41.25" customHeight="1" x14ac:dyDescent="0.25">
      <c r="A69" s="104"/>
      <c r="B69" s="114"/>
      <c r="C69" s="17" t="s">
        <v>112</v>
      </c>
      <c r="D69" s="9">
        <f t="shared" si="14"/>
        <v>6</v>
      </c>
      <c r="E69" s="11"/>
      <c r="F69" s="11"/>
      <c r="G69" s="11"/>
      <c r="H69" s="11"/>
      <c r="I69" s="11">
        <v>6</v>
      </c>
      <c r="J69" s="11"/>
      <c r="K69" s="11"/>
      <c r="L69" s="11"/>
      <c r="M69" s="25">
        <v>2060704</v>
      </c>
      <c r="N69" s="25" t="s">
        <v>25</v>
      </c>
      <c r="O69" s="25">
        <v>59908</v>
      </c>
      <c r="P69" s="23" t="s">
        <v>79</v>
      </c>
      <c r="Q69" s="11">
        <v>39908</v>
      </c>
      <c r="R69" s="28" t="s">
        <v>80</v>
      </c>
      <c r="S69" s="36" t="s">
        <v>105</v>
      </c>
    </row>
    <row r="70" spans="1:19" ht="41.25" customHeight="1" x14ac:dyDescent="0.25">
      <c r="A70" s="104"/>
      <c r="B70" s="114"/>
      <c r="C70" s="17" t="s">
        <v>113</v>
      </c>
      <c r="D70" s="9">
        <f t="shared" si="14"/>
        <v>6</v>
      </c>
      <c r="E70" s="11"/>
      <c r="F70" s="11"/>
      <c r="G70" s="11"/>
      <c r="H70" s="11"/>
      <c r="I70" s="11">
        <v>6</v>
      </c>
      <c r="J70" s="11"/>
      <c r="K70" s="11"/>
      <c r="L70" s="11"/>
      <c r="M70" s="25">
        <v>2060704</v>
      </c>
      <c r="N70" s="25" t="s">
        <v>25</v>
      </c>
      <c r="O70" s="25">
        <v>59908</v>
      </c>
      <c r="P70" s="23" t="s">
        <v>79</v>
      </c>
      <c r="Q70" s="11">
        <v>39908</v>
      </c>
      <c r="R70" s="28" t="s">
        <v>80</v>
      </c>
      <c r="S70" s="36" t="s">
        <v>105</v>
      </c>
    </row>
    <row r="71" spans="1:19" ht="41.25" customHeight="1" x14ac:dyDescent="0.25">
      <c r="A71" s="104"/>
      <c r="B71" s="114"/>
      <c r="C71" s="17" t="s">
        <v>114</v>
      </c>
      <c r="D71" s="9">
        <f t="shared" si="14"/>
        <v>6</v>
      </c>
      <c r="E71" s="11"/>
      <c r="F71" s="11"/>
      <c r="G71" s="11"/>
      <c r="H71" s="11"/>
      <c r="I71" s="11">
        <v>6</v>
      </c>
      <c r="J71" s="11"/>
      <c r="K71" s="11"/>
      <c r="L71" s="11"/>
      <c r="M71" s="25">
        <v>2060704</v>
      </c>
      <c r="N71" s="25" t="s">
        <v>25</v>
      </c>
      <c r="O71" s="25">
        <v>59908</v>
      </c>
      <c r="P71" s="23" t="s">
        <v>79</v>
      </c>
      <c r="Q71" s="11">
        <v>39908</v>
      </c>
      <c r="R71" s="28" t="s">
        <v>80</v>
      </c>
      <c r="S71" s="36" t="s">
        <v>105</v>
      </c>
    </row>
    <row r="72" spans="1:19" ht="41.25" customHeight="1" x14ac:dyDescent="0.25">
      <c r="A72" s="104"/>
      <c r="B72" s="114"/>
      <c r="C72" s="17" t="s">
        <v>115</v>
      </c>
      <c r="D72" s="9">
        <f t="shared" si="14"/>
        <v>6</v>
      </c>
      <c r="E72" s="11"/>
      <c r="F72" s="11"/>
      <c r="G72" s="11"/>
      <c r="H72" s="11"/>
      <c r="I72" s="11">
        <v>6</v>
      </c>
      <c r="J72" s="11"/>
      <c r="K72" s="11"/>
      <c r="L72" s="11"/>
      <c r="M72" s="25">
        <v>2060704</v>
      </c>
      <c r="N72" s="25" t="s">
        <v>25</v>
      </c>
      <c r="O72" s="25">
        <v>59908</v>
      </c>
      <c r="P72" s="23" t="s">
        <v>79</v>
      </c>
      <c r="Q72" s="11">
        <v>39908</v>
      </c>
      <c r="R72" s="28" t="s">
        <v>80</v>
      </c>
      <c r="S72" s="36" t="s">
        <v>116</v>
      </c>
    </row>
    <row r="73" spans="1:19" ht="41.25" customHeight="1" x14ac:dyDescent="0.25">
      <c r="A73" s="104"/>
      <c r="B73" s="114"/>
      <c r="C73" s="17" t="s">
        <v>117</v>
      </c>
      <c r="D73" s="9">
        <f t="shared" si="14"/>
        <v>6</v>
      </c>
      <c r="E73" s="11"/>
      <c r="F73" s="11"/>
      <c r="G73" s="11"/>
      <c r="H73" s="11"/>
      <c r="I73" s="11">
        <v>6</v>
      </c>
      <c r="J73" s="11"/>
      <c r="K73" s="11"/>
      <c r="L73" s="11"/>
      <c r="M73" s="25">
        <v>2060704</v>
      </c>
      <c r="N73" s="25" t="s">
        <v>25</v>
      </c>
      <c r="O73" s="25">
        <v>59908</v>
      </c>
      <c r="P73" s="23" t="s">
        <v>79</v>
      </c>
      <c r="Q73" s="11">
        <v>39908</v>
      </c>
      <c r="R73" s="28" t="s">
        <v>80</v>
      </c>
      <c r="S73" s="36" t="s">
        <v>116</v>
      </c>
    </row>
    <row r="74" spans="1:19" ht="41.25" customHeight="1" x14ac:dyDescent="0.25">
      <c r="A74" s="104"/>
      <c r="B74" s="114"/>
      <c r="C74" s="81" t="s">
        <v>118</v>
      </c>
      <c r="D74" s="9">
        <f t="shared" si="14"/>
        <v>60</v>
      </c>
      <c r="E74" s="11"/>
      <c r="F74" s="11"/>
      <c r="G74" s="11"/>
      <c r="H74" s="11"/>
      <c r="I74" s="11">
        <v>60</v>
      </c>
      <c r="J74" s="11"/>
      <c r="K74" s="11"/>
      <c r="L74" s="11"/>
      <c r="M74" s="25">
        <v>2060704</v>
      </c>
      <c r="N74" s="25" t="s">
        <v>25</v>
      </c>
      <c r="O74" s="31">
        <v>50799</v>
      </c>
      <c r="P74" s="32" t="s">
        <v>119</v>
      </c>
      <c r="Q74" s="30">
        <v>31299</v>
      </c>
      <c r="R74" s="27" t="s">
        <v>119</v>
      </c>
      <c r="S74" s="37" t="s">
        <v>120</v>
      </c>
    </row>
    <row r="75" spans="1:19" ht="41.25" customHeight="1" x14ac:dyDescent="0.25">
      <c r="A75" s="104"/>
      <c r="B75" s="114"/>
      <c r="C75" s="82"/>
      <c r="D75" s="9">
        <f t="shared" si="14"/>
        <v>20</v>
      </c>
      <c r="E75" s="12"/>
      <c r="F75" s="12"/>
      <c r="G75" s="12"/>
      <c r="H75" s="12"/>
      <c r="I75" s="12"/>
      <c r="J75" s="12"/>
      <c r="K75" s="29"/>
      <c r="L75" s="29">
        <v>20</v>
      </c>
      <c r="M75" s="31">
        <v>2060704</v>
      </c>
      <c r="N75" s="31" t="s">
        <v>25</v>
      </c>
      <c r="O75" s="31">
        <v>50799</v>
      </c>
      <c r="P75" s="32" t="s">
        <v>119</v>
      </c>
      <c r="Q75" s="30">
        <v>31299</v>
      </c>
      <c r="R75" s="27" t="s">
        <v>119</v>
      </c>
      <c r="S75" s="14" t="s">
        <v>121</v>
      </c>
    </row>
    <row r="76" spans="1:19" ht="41.25" customHeight="1" x14ac:dyDescent="0.25">
      <c r="A76" s="104"/>
      <c r="B76" s="114"/>
      <c r="C76" s="17" t="s">
        <v>122</v>
      </c>
      <c r="D76" s="9">
        <f t="shared" si="14"/>
        <v>30</v>
      </c>
      <c r="E76" s="11"/>
      <c r="F76" s="11"/>
      <c r="G76" s="11"/>
      <c r="H76" s="11"/>
      <c r="I76" s="11">
        <v>30</v>
      </c>
      <c r="J76" s="11"/>
      <c r="K76" s="11"/>
      <c r="L76" s="11"/>
      <c r="M76" s="25">
        <v>2060704</v>
      </c>
      <c r="N76" s="25" t="s">
        <v>25</v>
      </c>
      <c r="O76" s="25">
        <v>50599</v>
      </c>
      <c r="P76" s="23" t="s">
        <v>26</v>
      </c>
      <c r="Q76" s="11">
        <v>30299</v>
      </c>
      <c r="R76" s="28" t="s">
        <v>27</v>
      </c>
      <c r="S76" s="37" t="s">
        <v>120</v>
      </c>
    </row>
    <row r="77" spans="1:19" ht="41.25" customHeight="1" x14ac:dyDescent="0.25">
      <c r="A77" s="104"/>
      <c r="B77" s="115"/>
      <c r="C77" s="39" t="s">
        <v>123</v>
      </c>
      <c r="D77" s="9">
        <f t="shared" si="14"/>
        <v>20</v>
      </c>
      <c r="E77" s="12">
        <v>20</v>
      </c>
      <c r="F77" s="12"/>
      <c r="G77" s="12"/>
      <c r="H77" s="12"/>
      <c r="I77" s="12"/>
      <c r="J77" s="12"/>
      <c r="K77" s="29"/>
      <c r="L77" s="29"/>
      <c r="M77" s="25">
        <v>2060704</v>
      </c>
      <c r="N77" s="25" t="s">
        <v>25</v>
      </c>
      <c r="O77" s="25">
        <v>59908</v>
      </c>
      <c r="P77" s="23" t="s">
        <v>79</v>
      </c>
      <c r="Q77" s="11">
        <v>39908</v>
      </c>
      <c r="R77" s="28" t="s">
        <v>80</v>
      </c>
      <c r="S77" s="14" t="s">
        <v>33</v>
      </c>
    </row>
    <row r="78" spans="1:19" ht="41.25" customHeight="1" x14ac:dyDescent="0.25">
      <c r="A78" s="104"/>
      <c r="B78" s="114"/>
      <c r="C78" s="39" t="s">
        <v>124</v>
      </c>
      <c r="D78" s="9">
        <f t="shared" si="14"/>
        <v>18</v>
      </c>
      <c r="E78" s="12"/>
      <c r="F78" s="12"/>
      <c r="G78" s="12"/>
      <c r="H78" s="12">
        <v>18</v>
      </c>
      <c r="I78" s="12"/>
      <c r="J78" s="12"/>
      <c r="K78" s="29"/>
      <c r="L78" s="29"/>
      <c r="M78" s="25">
        <v>2060703</v>
      </c>
      <c r="N78" s="25" t="s">
        <v>43</v>
      </c>
      <c r="O78" s="25">
        <v>59908</v>
      </c>
      <c r="P78" s="23" t="s">
        <v>79</v>
      </c>
      <c r="Q78" s="11">
        <v>39908</v>
      </c>
      <c r="R78" s="28" t="s">
        <v>80</v>
      </c>
      <c r="S78" s="36" t="s">
        <v>44</v>
      </c>
    </row>
    <row r="79" spans="1:19" ht="41.25" customHeight="1" x14ac:dyDescent="0.25">
      <c r="A79" s="104"/>
      <c r="B79" s="114"/>
      <c r="C79" s="39" t="s">
        <v>125</v>
      </c>
      <c r="D79" s="9">
        <f t="shared" si="14"/>
        <v>15</v>
      </c>
      <c r="E79" s="12"/>
      <c r="F79" s="12"/>
      <c r="G79" s="12"/>
      <c r="H79" s="12">
        <v>15</v>
      </c>
      <c r="I79" s="12"/>
      <c r="J79" s="12"/>
      <c r="K79" s="29"/>
      <c r="L79" s="29"/>
      <c r="M79" s="25">
        <v>2060703</v>
      </c>
      <c r="N79" s="25" t="s">
        <v>43</v>
      </c>
      <c r="O79" s="25">
        <v>59908</v>
      </c>
      <c r="P79" s="23" t="s">
        <v>79</v>
      </c>
      <c r="Q79" s="11">
        <v>39908</v>
      </c>
      <c r="R79" s="28" t="s">
        <v>80</v>
      </c>
      <c r="S79" s="36" t="s">
        <v>44</v>
      </c>
    </row>
    <row r="80" spans="1:19" ht="41.25" customHeight="1" x14ac:dyDescent="0.25">
      <c r="A80" s="104"/>
      <c r="B80" s="114"/>
      <c r="C80" s="39" t="s">
        <v>126</v>
      </c>
      <c r="D80" s="9">
        <f t="shared" si="14"/>
        <v>12</v>
      </c>
      <c r="E80" s="12"/>
      <c r="F80" s="12"/>
      <c r="G80" s="12"/>
      <c r="H80" s="11">
        <v>12</v>
      </c>
      <c r="I80" s="12"/>
      <c r="J80" s="12"/>
      <c r="K80" s="29"/>
      <c r="L80" s="29"/>
      <c r="M80" s="25">
        <v>2060703</v>
      </c>
      <c r="N80" s="25" t="s">
        <v>43</v>
      </c>
      <c r="O80" s="25">
        <v>59908</v>
      </c>
      <c r="P80" s="23" t="s">
        <v>79</v>
      </c>
      <c r="Q80" s="11">
        <v>39908</v>
      </c>
      <c r="R80" s="28" t="s">
        <v>80</v>
      </c>
      <c r="S80" s="36" t="s">
        <v>44</v>
      </c>
    </row>
    <row r="81" spans="1:19" ht="41.25" customHeight="1" x14ac:dyDescent="0.25">
      <c r="A81" s="104"/>
      <c r="B81" s="114"/>
      <c r="C81" s="39" t="s">
        <v>127</v>
      </c>
      <c r="D81" s="9">
        <f t="shared" si="14"/>
        <v>10</v>
      </c>
      <c r="E81" s="12"/>
      <c r="F81" s="12"/>
      <c r="G81" s="12"/>
      <c r="H81" s="11">
        <v>10</v>
      </c>
      <c r="I81" s="12"/>
      <c r="J81" s="12"/>
      <c r="K81" s="29"/>
      <c r="L81" s="29"/>
      <c r="M81" s="25">
        <v>2060703</v>
      </c>
      <c r="N81" s="25" t="s">
        <v>43</v>
      </c>
      <c r="O81" s="25">
        <v>59908</v>
      </c>
      <c r="P81" s="23" t="s">
        <v>79</v>
      </c>
      <c r="Q81" s="11">
        <v>39908</v>
      </c>
      <c r="R81" s="28" t="s">
        <v>80</v>
      </c>
      <c r="S81" s="36" t="s">
        <v>44</v>
      </c>
    </row>
    <row r="82" spans="1:19" ht="24.75" customHeight="1" x14ac:dyDescent="0.25">
      <c r="A82" s="104"/>
      <c r="B82" s="114"/>
      <c r="C82" s="40" t="s">
        <v>128</v>
      </c>
      <c r="D82" s="9">
        <f t="shared" si="14"/>
        <v>0.5</v>
      </c>
      <c r="E82" s="12"/>
      <c r="F82" s="12"/>
      <c r="G82" s="12"/>
      <c r="H82" s="11">
        <v>0.5</v>
      </c>
      <c r="I82" s="12"/>
      <c r="J82" s="12"/>
      <c r="K82" s="29"/>
      <c r="L82" s="30"/>
      <c r="M82" s="25">
        <v>2060703</v>
      </c>
      <c r="N82" s="25" t="s">
        <v>43</v>
      </c>
      <c r="O82" s="25">
        <v>50599</v>
      </c>
      <c r="P82" s="23" t="s">
        <v>26</v>
      </c>
      <c r="Q82" s="11">
        <v>30299</v>
      </c>
      <c r="R82" s="28" t="s">
        <v>27</v>
      </c>
      <c r="S82" s="36" t="s">
        <v>44</v>
      </c>
    </row>
    <row r="83" spans="1:19" ht="24.75" customHeight="1" x14ac:dyDescent="0.25">
      <c r="A83" s="104"/>
      <c r="B83" s="114"/>
      <c r="C83" s="41" t="s">
        <v>129</v>
      </c>
      <c r="D83" s="42">
        <f t="shared" si="14"/>
        <v>40</v>
      </c>
      <c r="E83" s="43"/>
      <c r="F83" s="12"/>
      <c r="G83" s="12"/>
      <c r="H83" s="12"/>
      <c r="I83" s="12"/>
      <c r="J83" s="12"/>
      <c r="K83" s="29"/>
      <c r="L83" s="29">
        <v>40</v>
      </c>
      <c r="M83" s="31">
        <v>2060704</v>
      </c>
      <c r="N83" s="31" t="s">
        <v>25</v>
      </c>
      <c r="O83" s="31">
        <v>50799</v>
      </c>
      <c r="P83" s="32" t="s">
        <v>119</v>
      </c>
      <c r="Q83" s="30">
        <v>31299</v>
      </c>
      <c r="R83" s="27" t="s">
        <v>119</v>
      </c>
      <c r="S83" s="14" t="s">
        <v>130</v>
      </c>
    </row>
    <row r="84" spans="1:19" ht="24.75" customHeight="1" x14ac:dyDescent="0.25">
      <c r="A84" s="104"/>
      <c r="B84" s="83" t="s">
        <v>131</v>
      </c>
      <c r="C84" s="83"/>
      <c r="D84" s="9">
        <f>SUM(D85:D85)</f>
        <v>31</v>
      </c>
      <c r="E84" s="9">
        <f t="shared" ref="E84:L84" si="16">SUM(E85:E85)</f>
        <v>0</v>
      </c>
      <c r="F84" s="9">
        <f t="shared" si="16"/>
        <v>0</v>
      </c>
      <c r="G84" s="9">
        <f t="shared" si="16"/>
        <v>0</v>
      </c>
      <c r="H84" s="9">
        <f t="shared" si="16"/>
        <v>31</v>
      </c>
      <c r="I84" s="9">
        <f t="shared" si="16"/>
        <v>0</v>
      </c>
      <c r="J84" s="9">
        <f t="shared" si="16"/>
        <v>0</v>
      </c>
      <c r="K84" s="9">
        <f t="shared" si="16"/>
        <v>0</v>
      </c>
      <c r="L84" s="9">
        <f t="shared" si="16"/>
        <v>0</v>
      </c>
      <c r="M84" s="31"/>
      <c r="N84" s="31"/>
      <c r="O84" s="31"/>
      <c r="P84" s="32"/>
      <c r="Q84" s="30"/>
      <c r="R84" s="27"/>
      <c r="S84" s="14"/>
    </row>
    <row r="85" spans="1:19" ht="24.75" customHeight="1" x14ac:dyDescent="0.25">
      <c r="A85" s="104"/>
      <c r="B85" s="84" t="s">
        <v>132</v>
      </c>
      <c r="C85" s="84"/>
      <c r="D85" s="9">
        <f>SUM(E85:L85)</f>
        <v>31</v>
      </c>
      <c r="E85" s="12"/>
      <c r="F85" s="12"/>
      <c r="G85" s="12"/>
      <c r="H85" s="11">
        <v>31</v>
      </c>
      <c r="I85" s="12"/>
      <c r="J85" s="12"/>
      <c r="K85" s="29"/>
      <c r="L85" s="29"/>
      <c r="M85" s="25">
        <v>2060703</v>
      </c>
      <c r="N85" s="25" t="s">
        <v>43</v>
      </c>
      <c r="O85" s="25">
        <v>50599</v>
      </c>
      <c r="P85" s="23" t="s">
        <v>26</v>
      </c>
      <c r="Q85" s="11">
        <v>30299</v>
      </c>
      <c r="R85" s="28" t="s">
        <v>27</v>
      </c>
      <c r="S85" s="36" t="s">
        <v>44</v>
      </c>
    </row>
    <row r="86" spans="1:19" ht="24.75" customHeight="1" x14ac:dyDescent="0.25">
      <c r="A86" s="104"/>
      <c r="B86" s="85" t="s">
        <v>133</v>
      </c>
      <c r="C86" s="86"/>
      <c r="D86" s="9">
        <f>SUM(D87:D87)</f>
        <v>20</v>
      </c>
      <c r="E86" s="9">
        <f t="shared" ref="E86:L86" si="17">SUM(E87:E87)</f>
        <v>0</v>
      </c>
      <c r="F86" s="9">
        <f t="shared" si="17"/>
        <v>0</v>
      </c>
      <c r="G86" s="9">
        <f t="shared" si="17"/>
        <v>0</v>
      </c>
      <c r="H86" s="9">
        <f t="shared" si="17"/>
        <v>0</v>
      </c>
      <c r="I86" s="9">
        <f t="shared" si="17"/>
        <v>0</v>
      </c>
      <c r="J86" s="9">
        <f t="shared" si="17"/>
        <v>0</v>
      </c>
      <c r="K86" s="9">
        <f t="shared" si="17"/>
        <v>20</v>
      </c>
      <c r="L86" s="9">
        <f t="shared" si="17"/>
        <v>0</v>
      </c>
      <c r="M86" s="25"/>
      <c r="N86" s="25"/>
      <c r="O86" s="25"/>
      <c r="P86" s="23"/>
      <c r="Q86" s="11"/>
      <c r="R86" s="28"/>
      <c r="S86" s="36"/>
    </row>
    <row r="87" spans="1:19" ht="24.75" customHeight="1" x14ac:dyDescent="0.25">
      <c r="A87" s="104"/>
      <c r="B87" s="87" t="s">
        <v>133</v>
      </c>
      <c r="C87" s="88"/>
      <c r="D87" s="9">
        <f>SUM(E87:L87)</f>
        <v>20</v>
      </c>
      <c r="E87" s="12"/>
      <c r="F87" s="12"/>
      <c r="G87" s="12"/>
      <c r="H87" s="12"/>
      <c r="I87" s="12"/>
      <c r="J87" s="12"/>
      <c r="K87" s="29">
        <v>20</v>
      </c>
      <c r="L87" s="30"/>
      <c r="M87" s="25">
        <v>2060704</v>
      </c>
      <c r="N87" s="25" t="s">
        <v>25</v>
      </c>
      <c r="O87" s="25">
        <v>50599</v>
      </c>
      <c r="P87" s="23" t="s">
        <v>26</v>
      </c>
      <c r="Q87" s="11">
        <v>30299</v>
      </c>
      <c r="R87" s="28" t="s">
        <v>27</v>
      </c>
      <c r="S87" s="14" t="s">
        <v>244</v>
      </c>
    </row>
    <row r="88" spans="1:19" ht="24.75" customHeight="1" x14ac:dyDescent="0.25">
      <c r="A88" s="105" t="s">
        <v>134</v>
      </c>
      <c r="B88" s="89" t="s">
        <v>135</v>
      </c>
      <c r="C88" s="89"/>
      <c r="D88" s="9">
        <f>SUM(D89:D91)</f>
        <v>40</v>
      </c>
      <c r="E88" s="9">
        <f>SUM(E89:E91)</f>
        <v>0</v>
      </c>
      <c r="F88" s="9">
        <f t="shared" ref="F88:L88" si="18">SUM(F89:F91)</f>
        <v>0</v>
      </c>
      <c r="G88" s="9">
        <f t="shared" si="18"/>
        <v>0</v>
      </c>
      <c r="H88" s="9">
        <f t="shared" si="18"/>
        <v>0</v>
      </c>
      <c r="I88" s="9">
        <f t="shared" si="18"/>
        <v>0</v>
      </c>
      <c r="J88" s="9">
        <f t="shared" si="18"/>
        <v>0</v>
      </c>
      <c r="K88" s="9">
        <f t="shared" si="18"/>
        <v>0</v>
      </c>
      <c r="L88" s="9">
        <f t="shared" si="18"/>
        <v>40</v>
      </c>
      <c r="M88" s="25"/>
      <c r="N88" s="25"/>
      <c r="O88" s="25"/>
      <c r="P88" s="23"/>
      <c r="Q88" s="11"/>
      <c r="R88" s="28"/>
      <c r="S88" s="14"/>
    </row>
    <row r="89" spans="1:19" ht="24.75" customHeight="1" x14ac:dyDescent="0.25">
      <c r="A89" s="105"/>
      <c r="B89" s="90" t="s">
        <v>136</v>
      </c>
      <c r="C89" s="91"/>
      <c r="D89" s="9">
        <f t="shared" ref="D89:D106" si="19">SUM(E89:L89)</f>
        <v>10</v>
      </c>
      <c r="E89" s="12"/>
      <c r="F89" s="12"/>
      <c r="G89" s="12"/>
      <c r="H89" s="12"/>
      <c r="I89" s="12"/>
      <c r="J89" s="12"/>
      <c r="K89" s="29"/>
      <c r="L89" s="29">
        <v>10</v>
      </c>
      <c r="M89" s="31">
        <v>2060704</v>
      </c>
      <c r="N89" s="31" t="s">
        <v>25</v>
      </c>
      <c r="O89" s="31">
        <v>50799</v>
      </c>
      <c r="P89" s="32" t="s">
        <v>119</v>
      </c>
      <c r="Q89" s="30">
        <v>31299</v>
      </c>
      <c r="R89" s="27" t="s">
        <v>119</v>
      </c>
      <c r="S89" s="14" t="s">
        <v>137</v>
      </c>
    </row>
    <row r="90" spans="1:19" ht="24.75" customHeight="1" x14ac:dyDescent="0.25">
      <c r="A90" s="105"/>
      <c r="B90" s="90" t="s">
        <v>138</v>
      </c>
      <c r="C90" s="91"/>
      <c r="D90" s="9">
        <f t="shared" si="19"/>
        <v>10</v>
      </c>
      <c r="E90" s="12"/>
      <c r="F90" s="12"/>
      <c r="G90" s="12"/>
      <c r="H90" s="12"/>
      <c r="I90" s="12"/>
      <c r="J90" s="12"/>
      <c r="K90" s="29"/>
      <c r="L90" s="29">
        <v>10</v>
      </c>
      <c r="M90" s="31">
        <v>2060704</v>
      </c>
      <c r="N90" s="31" t="s">
        <v>25</v>
      </c>
      <c r="O90" s="31">
        <v>50799</v>
      </c>
      <c r="P90" s="32" t="s">
        <v>119</v>
      </c>
      <c r="Q90" s="30">
        <v>31299</v>
      </c>
      <c r="R90" s="27" t="s">
        <v>119</v>
      </c>
      <c r="S90" s="14" t="s">
        <v>65</v>
      </c>
    </row>
    <row r="91" spans="1:19" ht="24.75" customHeight="1" x14ac:dyDescent="0.25">
      <c r="A91" s="105"/>
      <c r="B91" s="90" t="s">
        <v>139</v>
      </c>
      <c r="C91" s="91"/>
      <c r="D91" s="9">
        <f t="shared" si="19"/>
        <v>20</v>
      </c>
      <c r="E91" s="12"/>
      <c r="F91" s="12"/>
      <c r="G91" s="12"/>
      <c r="H91" s="12"/>
      <c r="I91" s="12"/>
      <c r="J91" s="12"/>
      <c r="K91" s="29"/>
      <c r="L91" s="29">
        <v>20</v>
      </c>
      <c r="M91" s="31">
        <v>2060704</v>
      </c>
      <c r="N91" s="31" t="s">
        <v>25</v>
      </c>
      <c r="O91" s="31">
        <v>50799</v>
      </c>
      <c r="P91" s="32" t="s">
        <v>119</v>
      </c>
      <c r="Q91" s="30">
        <v>31299</v>
      </c>
      <c r="R91" s="27" t="s">
        <v>119</v>
      </c>
      <c r="S91" s="14" t="s">
        <v>65</v>
      </c>
    </row>
    <row r="92" spans="1:19" ht="24.75" customHeight="1" x14ac:dyDescent="0.25">
      <c r="A92" s="92" t="s">
        <v>140</v>
      </c>
      <c r="B92" s="92"/>
      <c r="C92" s="73"/>
      <c r="D92" s="9">
        <f t="shared" si="19"/>
        <v>341</v>
      </c>
      <c r="E92" s="11">
        <f t="shared" ref="E92:L92" si="20">E93+E107+E111+E119+E122+E126+E130+E134+E137+E142+E147</f>
        <v>40</v>
      </c>
      <c r="F92" s="11">
        <f t="shared" si="20"/>
        <v>30</v>
      </c>
      <c r="G92" s="11">
        <f t="shared" si="20"/>
        <v>40</v>
      </c>
      <c r="H92" s="11">
        <f t="shared" si="20"/>
        <v>15</v>
      </c>
      <c r="I92" s="11">
        <f t="shared" si="20"/>
        <v>26</v>
      </c>
      <c r="J92" s="11">
        <f t="shared" si="20"/>
        <v>190</v>
      </c>
      <c r="K92" s="11">
        <f t="shared" si="20"/>
        <v>0</v>
      </c>
      <c r="L92" s="11">
        <f t="shared" si="20"/>
        <v>0</v>
      </c>
      <c r="M92" s="25"/>
      <c r="N92" s="25"/>
      <c r="O92" s="25"/>
      <c r="P92" s="23"/>
      <c r="Q92" s="11"/>
      <c r="R92" s="28"/>
      <c r="S92" s="36"/>
    </row>
    <row r="93" spans="1:19" ht="24.75" customHeight="1" x14ac:dyDescent="0.25">
      <c r="A93" s="106" t="s">
        <v>141</v>
      </c>
      <c r="B93" s="93" t="s">
        <v>142</v>
      </c>
      <c r="C93" s="94"/>
      <c r="D93" s="9">
        <f t="shared" si="19"/>
        <v>59.2</v>
      </c>
      <c r="E93" s="11">
        <f>SUM(E94:E106)</f>
        <v>40</v>
      </c>
      <c r="F93" s="11">
        <f t="shared" ref="F93:L93" si="21">SUM(F94:F106)</f>
        <v>10</v>
      </c>
      <c r="G93" s="11">
        <f t="shared" si="21"/>
        <v>0</v>
      </c>
      <c r="H93" s="11">
        <f t="shared" si="21"/>
        <v>9.1999999999999993</v>
      </c>
      <c r="I93" s="11">
        <f t="shared" si="21"/>
        <v>0</v>
      </c>
      <c r="J93" s="11">
        <f t="shared" si="21"/>
        <v>0</v>
      </c>
      <c r="K93" s="11">
        <f t="shared" si="21"/>
        <v>0</v>
      </c>
      <c r="L93" s="11">
        <f t="shared" si="21"/>
        <v>0</v>
      </c>
      <c r="M93" s="25"/>
      <c r="N93" s="25"/>
      <c r="O93" s="25"/>
      <c r="P93" s="23"/>
      <c r="Q93" s="11"/>
      <c r="R93" s="28"/>
      <c r="S93" s="36"/>
    </row>
    <row r="94" spans="1:19" ht="24.75" customHeight="1" x14ac:dyDescent="0.25">
      <c r="A94" s="107"/>
      <c r="B94" s="106" t="s">
        <v>143</v>
      </c>
      <c r="C94" s="16" t="s">
        <v>144</v>
      </c>
      <c r="D94" s="9">
        <f t="shared" si="19"/>
        <v>20</v>
      </c>
      <c r="E94" s="11">
        <v>20</v>
      </c>
      <c r="F94" s="11"/>
      <c r="G94" s="11"/>
      <c r="H94" s="11"/>
      <c r="I94" s="11"/>
      <c r="J94" s="11"/>
      <c r="K94" s="11"/>
      <c r="L94" s="11"/>
      <c r="M94" s="25">
        <v>2060704</v>
      </c>
      <c r="N94" s="25" t="s">
        <v>25</v>
      </c>
      <c r="O94" s="25">
        <v>507</v>
      </c>
      <c r="P94" s="23" t="s">
        <v>145</v>
      </c>
      <c r="Q94" s="11"/>
      <c r="R94" s="28"/>
      <c r="S94" s="36" t="s">
        <v>33</v>
      </c>
    </row>
    <row r="95" spans="1:19" ht="24.75" customHeight="1" x14ac:dyDescent="0.25">
      <c r="A95" s="107"/>
      <c r="B95" s="107"/>
      <c r="C95" s="20" t="s">
        <v>146</v>
      </c>
      <c r="D95" s="9">
        <f t="shared" si="19"/>
        <v>10</v>
      </c>
      <c r="E95" s="11">
        <v>10</v>
      </c>
      <c r="F95" s="11"/>
      <c r="G95" s="11"/>
      <c r="H95" s="11"/>
      <c r="I95" s="11"/>
      <c r="J95" s="11"/>
      <c r="K95" s="11"/>
      <c r="L95" s="11"/>
      <c r="M95" s="25">
        <v>2060704</v>
      </c>
      <c r="N95" s="25" t="s">
        <v>25</v>
      </c>
      <c r="O95" s="25">
        <v>507</v>
      </c>
      <c r="P95" s="23" t="s">
        <v>145</v>
      </c>
      <c r="Q95" s="11"/>
      <c r="R95" s="28"/>
      <c r="S95" s="36" t="s">
        <v>33</v>
      </c>
    </row>
    <row r="96" spans="1:19" ht="24.75" customHeight="1" x14ac:dyDescent="0.25">
      <c r="A96" s="107"/>
      <c r="B96" s="107"/>
      <c r="C96" s="20" t="s">
        <v>147</v>
      </c>
      <c r="D96" s="9">
        <f t="shared" si="19"/>
        <v>10</v>
      </c>
      <c r="E96" s="11"/>
      <c r="F96" s="11">
        <v>10</v>
      </c>
      <c r="G96" s="11"/>
      <c r="H96" s="11"/>
      <c r="I96" s="11"/>
      <c r="J96" s="11"/>
      <c r="K96" s="11"/>
      <c r="L96" s="11"/>
      <c r="M96" s="25">
        <v>2060704</v>
      </c>
      <c r="N96" s="25" t="s">
        <v>25</v>
      </c>
      <c r="O96" s="25">
        <v>507</v>
      </c>
      <c r="P96" s="23" t="s">
        <v>145</v>
      </c>
      <c r="Q96" s="11"/>
      <c r="R96" s="28"/>
      <c r="S96" s="36" t="s">
        <v>148</v>
      </c>
    </row>
    <row r="97" spans="1:19" ht="24.75" customHeight="1" x14ac:dyDescent="0.25">
      <c r="A97" s="107"/>
      <c r="B97" s="107"/>
      <c r="C97" s="28" t="s">
        <v>149</v>
      </c>
      <c r="D97" s="9">
        <f t="shared" si="19"/>
        <v>0.6</v>
      </c>
      <c r="E97" s="11"/>
      <c r="F97" s="11"/>
      <c r="G97" s="11"/>
      <c r="H97" s="11">
        <v>0.6</v>
      </c>
      <c r="I97" s="11"/>
      <c r="J97" s="11"/>
      <c r="K97" s="11"/>
      <c r="L97" s="11"/>
      <c r="M97" s="25">
        <v>2060703</v>
      </c>
      <c r="N97" s="25" t="s">
        <v>43</v>
      </c>
      <c r="O97" s="25">
        <v>505</v>
      </c>
      <c r="P97" s="23" t="s">
        <v>150</v>
      </c>
      <c r="Q97" s="11"/>
      <c r="R97" s="28"/>
      <c r="S97" s="36" t="s">
        <v>44</v>
      </c>
    </row>
    <row r="98" spans="1:19" ht="24.75" customHeight="1" x14ac:dyDescent="0.25">
      <c r="A98" s="107"/>
      <c r="B98" s="107"/>
      <c r="C98" s="28" t="s">
        <v>151</v>
      </c>
      <c r="D98" s="9">
        <f t="shared" si="19"/>
        <v>1.7</v>
      </c>
      <c r="E98" s="11"/>
      <c r="F98" s="11"/>
      <c r="G98" s="11"/>
      <c r="H98" s="11">
        <v>1.7</v>
      </c>
      <c r="I98" s="11"/>
      <c r="J98" s="11"/>
      <c r="K98" s="11"/>
      <c r="L98" s="11"/>
      <c r="M98" s="25">
        <v>2060703</v>
      </c>
      <c r="N98" s="25" t="s">
        <v>43</v>
      </c>
      <c r="O98" s="25">
        <v>505</v>
      </c>
      <c r="P98" s="23" t="s">
        <v>150</v>
      </c>
      <c r="Q98" s="11"/>
      <c r="R98" s="28"/>
      <c r="S98" s="36" t="s">
        <v>44</v>
      </c>
    </row>
    <row r="99" spans="1:19" ht="24.75" customHeight="1" x14ac:dyDescent="0.25">
      <c r="A99" s="107"/>
      <c r="B99" s="107"/>
      <c r="C99" s="28" t="s">
        <v>152</v>
      </c>
      <c r="D99" s="9">
        <f t="shared" si="19"/>
        <v>0.5</v>
      </c>
      <c r="E99" s="11"/>
      <c r="F99" s="11"/>
      <c r="G99" s="11"/>
      <c r="H99" s="11">
        <v>0.5</v>
      </c>
      <c r="I99" s="11"/>
      <c r="J99" s="11"/>
      <c r="K99" s="11"/>
      <c r="L99" s="11"/>
      <c r="M99" s="25">
        <v>2060703</v>
      </c>
      <c r="N99" s="25" t="s">
        <v>43</v>
      </c>
      <c r="O99" s="25">
        <v>505</v>
      </c>
      <c r="P99" s="23" t="s">
        <v>150</v>
      </c>
      <c r="Q99" s="11"/>
      <c r="R99" s="28"/>
      <c r="S99" s="36" t="s">
        <v>44</v>
      </c>
    </row>
    <row r="100" spans="1:19" ht="24.75" customHeight="1" x14ac:dyDescent="0.25">
      <c r="A100" s="107"/>
      <c r="B100" s="107"/>
      <c r="C100" s="28" t="s">
        <v>153</v>
      </c>
      <c r="D100" s="9">
        <f t="shared" si="19"/>
        <v>2.2000000000000002</v>
      </c>
      <c r="E100" s="11"/>
      <c r="F100" s="11"/>
      <c r="G100" s="11"/>
      <c r="H100" s="11">
        <v>2.2000000000000002</v>
      </c>
      <c r="I100" s="11"/>
      <c r="J100" s="11"/>
      <c r="K100" s="11"/>
      <c r="L100" s="11"/>
      <c r="M100" s="25">
        <v>2060703</v>
      </c>
      <c r="N100" s="25" t="s">
        <v>43</v>
      </c>
      <c r="O100" s="25">
        <v>505</v>
      </c>
      <c r="P100" s="23" t="s">
        <v>150</v>
      </c>
      <c r="Q100" s="11"/>
      <c r="R100" s="28"/>
      <c r="S100" s="36" t="s">
        <v>44</v>
      </c>
    </row>
    <row r="101" spans="1:19" ht="24.75" customHeight="1" x14ac:dyDescent="0.25">
      <c r="A101" s="107"/>
      <c r="B101" s="107"/>
      <c r="C101" s="28" t="s">
        <v>154</v>
      </c>
      <c r="D101" s="9">
        <f t="shared" si="19"/>
        <v>0.6</v>
      </c>
      <c r="E101" s="11"/>
      <c r="F101" s="11"/>
      <c r="G101" s="11"/>
      <c r="H101" s="11">
        <v>0.6</v>
      </c>
      <c r="I101" s="11"/>
      <c r="J101" s="11"/>
      <c r="K101" s="11"/>
      <c r="L101" s="11"/>
      <c r="M101" s="25">
        <v>2060703</v>
      </c>
      <c r="N101" s="25" t="s">
        <v>43</v>
      </c>
      <c r="O101" s="25">
        <v>505</v>
      </c>
      <c r="P101" s="23" t="s">
        <v>150</v>
      </c>
      <c r="Q101" s="11"/>
      <c r="R101" s="28"/>
      <c r="S101" s="36" t="s">
        <v>44</v>
      </c>
    </row>
    <row r="102" spans="1:19" ht="24.75" customHeight="1" x14ac:dyDescent="0.25">
      <c r="A102" s="107"/>
      <c r="B102" s="107"/>
      <c r="C102" s="28" t="s">
        <v>155</v>
      </c>
      <c r="D102" s="9">
        <f t="shared" si="19"/>
        <v>0.5</v>
      </c>
      <c r="E102" s="11"/>
      <c r="F102" s="11"/>
      <c r="G102" s="11"/>
      <c r="H102" s="11">
        <v>0.5</v>
      </c>
      <c r="I102" s="11"/>
      <c r="J102" s="11"/>
      <c r="K102" s="11"/>
      <c r="L102" s="11"/>
      <c r="M102" s="25">
        <v>2060703</v>
      </c>
      <c r="N102" s="25" t="s">
        <v>43</v>
      </c>
      <c r="O102" s="25">
        <v>505</v>
      </c>
      <c r="P102" s="23" t="s">
        <v>150</v>
      </c>
      <c r="Q102" s="11"/>
      <c r="R102" s="28"/>
      <c r="S102" s="36" t="s">
        <v>44</v>
      </c>
    </row>
    <row r="103" spans="1:19" ht="24.75" customHeight="1" x14ac:dyDescent="0.25">
      <c r="A103" s="107"/>
      <c r="B103" s="107"/>
      <c r="C103" s="28" t="s">
        <v>156</v>
      </c>
      <c r="D103" s="9">
        <f t="shared" si="19"/>
        <v>0.6</v>
      </c>
      <c r="E103" s="11"/>
      <c r="F103" s="11"/>
      <c r="G103" s="11"/>
      <c r="H103" s="11">
        <v>0.6</v>
      </c>
      <c r="I103" s="11"/>
      <c r="J103" s="11"/>
      <c r="K103" s="11"/>
      <c r="L103" s="11"/>
      <c r="M103" s="25">
        <v>2060703</v>
      </c>
      <c r="N103" s="25" t="s">
        <v>43</v>
      </c>
      <c r="O103" s="25">
        <v>505</v>
      </c>
      <c r="P103" s="23" t="s">
        <v>150</v>
      </c>
      <c r="Q103" s="11"/>
      <c r="R103" s="28"/>
      <c r="S103" s="36" t="s">
        <v>44</v>
      </c>
    </row>
    <row r="104" spans="1:19" ht="24.75" customHeight="1" x14ac:dyDescent="0.25">
      <c r="A104" s="107"/>
      <c r="B104" s="107"/>
      <c r="C104" s="28" t="s">
        <v>157</v>
      </c>
      <c r="D104" s="9">
        <f t="shared" si="19"/>
        <v>0.5</v>
      </c>
      <c r="E104" s="11"/>
      <c r="F104" s="11"/>
      <c r="G104" s="11"/>
      <c r="H104" s="11">
        <v>0.5</v>
      </c>
      <c r="I104" s="11"/>
      <c r="J104" s="11"/>
      <c r="K104" s="11"/>
      <c r="L104" s="11"/>
      <c r="M104" s="25">
        <v>2060703</v>
      </c>
      <c r="N104" s="25" t="s">
        <v>43</v>
      </c>
      <c r="O104" s="25">
        <v>505</v>
      </c>
      <c r="P104" s="23" t="s">
        <v>150</v>
      </c>
      <c r="Q104" s="11"/>
      <c r="R104" s="28"/>
      <c r="S104" s="36" t="s">
        <v>44</v>
      </c>
    </row>
    <row r="105" spans="1:19" ht="24.75" customHeight="1" x14ac:dyDescent="0.25">
      <c r="A105" s="107"/>
      <c r="B105" s="107"/>
      <c r="C105" s="44" t="s">
        <v>158</v>
      </c>
      <c r="D105" s="9">
        <f t="shared" si="19"/>
        <v>2</v>
      </c>
      <c r="E105" s="11"/>
      <c r="F105" s="11"/>
      <c r="G105" s="11"/>
      <c r="H105" s="11">
        <v>2</v>
      </c>
      <c r="I105" s="11"/>
      <c r="J105" s="11"/>
      <c r="K105" s="11"/>
      <c r="L105" s="11"/>
      <c r="M105" s="25">
        <v>2060703</v>
      </c>
      <c r="N105" s="25" t="s">
        <v>43</v>
      </c>
      <c r="O105" s="25">
        <v>505</v>
      </c>
      <c r="P105" s="23" t="s">
        <v>150</v>
      </c>
      <c r="Q105" s="11"/>
      <c r="R105" s="28"/>
      <c r="S105" s="36" t="s">
        <v>44</v>
      </c>
    </row>
    <row r="106" spans="1:19" ht="24.75" customHeight="1" x14ac:dyDescent="0.25">
      <c r="A106" s="107"/>
      <c r="B106" s="116"/>
      <c r="C106" s="14" t="s">
        <v>159</v>
      </c>
      <c r="D106" s="9">
        <f t="shared" si="19"/>
        <v>10</v>
      </c>
      <c r="E106" s="11">
        <v>10</v>
      </c>
      <c r="F106" s="11"/>
      <c r="G106" s="11"/>
      <c r="H106" s="11"/>
      <c r="I106" s="11"/>
      <c r="J106" s="11"/>
      <c r="K106" s="11"/>
      <c r="L106" s="11"/>
      <c r="M106" s="25">
        <v>2060704</v>
      </c>
      <c r="N106" s="25" t="s">
        <v>25</v>
      </c>
      <c r="O106" s="25">
        <v>505</v>
      </c>
      <c r="P106" s="23" t="s">
        <v>150</v>
      </c>
      <c r="Q106" s="11"/>
      <c r="R106" s="28"/>
      <c r="S106" s="37" t="s">
        <v>33</v>
      </c>
    </row>
    <row r="107" spans="1:19" ht="24.75" customHeight="1" x14ac:dyDescent="0.25">
      <c r="A107" s="103" t="s">
        <v>160</v>
      </c>
      <c r="B107" s="92" t="s">
        <v>161</v>
      </c>
      <c r="C107" s="73"/>
      <c r="D107" s="9">
        <f t="shared" ref="D107:D131" si="22">SUM(E107:L107)</f>
        <v>28</v>
      </c>
      <c r="E107" s="11">
        <f>SUM(E108:E110)</f>
        <v>0</v>
      </c>
      <c r="F107" s="11">
        <f t="shared" ref="F107:L107" si="23">SUM(F108:F110)</f>
        <v>0</v>
      </c>
      <c r="G107" s="11">
        <f t="shared" si="23"/>
        <v>10</v>
      </c>
      <c r="H107" s="11">
        <f t="shared" si="23"/>
        <v>0</v>
      </c>
      <c r="I107" s="11">
        <f t="shared" si="23"/>
        <v>10</v>
      </c>
      <c r="J107" s="11">
        <f t="shared" si="23"/>
        <v>8</v>
      </c>
      <c r="K107" s="11">
        <f t="shared" si="23"/>
        <v>0</v>
      </c>
      <c r="L107" s="11">
        <f t="shared" si="23"/>
        <v>0</v>
      </c>
      <c r="M107" s="25"/>
      <c r="N107" s="25"/>
      <c r="O107" s="25"/>
      <c r="P107" s="23"/>
      <c r="Q107" s="11"/>
      <c r="R107" s="28"/>
      <c r="S107" s="37"/>
    </row>
    <row r="108" spans="1:19" ht="24.75" customHeight="1" x14ac:dyDescent="0.25">
      <c r="A108" s="104"/>
      <c r="B108" s="103" t="s">
        <v>162</v>
      </c>
      <c r="C108" s="95" t="s">
        <v>163</v>
      </c>
      <c r="D108" s="9">
        <f t="shared" si="22"/>
        <v>10</v>
      </c>
      <c r="E108" s="11"/>
      <c r="F108" s="11"/>
      <c r="G108" s="11">
        <v>10</v>
      </c>
      <c r="H108" s="11"/>
      <c r="I108" s="11"/>
      <c r="J108" s="11"/>
      <c r="K108" s="11"/>
      <c r="L108" s="11"/>
      <c r="M108" s="11">
        <v>2060704</v>
      </c>
      <c r="N108" s="11" t="s">
        <v>25</v>
      </c>
      <c r="O108" s="25">
        <v>502</v>
      </c>
      <c r="P108" s="23" t="s">
        <v>164</v>
      </c>
      <c r="Q108" s="11"/>
      <c r="R108" s="28"/>
      <c r="S108" s="37" t="s">
        <v>165</v>
      </c>
    </row>
    <row r="109" spans="1:19" ht="24.75" customHeight="1" x14ac:dyDescent="0.25">
      <c r="A109" s="104"/>
      <c r="B109" s="108"/>
      <c r="C109" s="96"/>
      <c r="D109" s="9">
        <f t="shared" si="22"/>
        <v>10</v>
      </c>
      <c r="E109" s="11"/>
      <c r="F109" s="11"/>
      <c r="G109" s="11"/>
      <c r="H109" s="11"/>
      <c r="I109" s="11">
        <v>10</v>
      </c>
      <c r="J109" s="11"/>
      <c r="K109" s="11"/>
      <c r="L109" s="11"/>
      <c r="M109" s="25">
        <v>2060704</v>
      </c>
      <c r="N109" s="25" t="s">
        <v>25</v>
      </c>
      <c r="O109" s="25">
        <v>502</v>
      </c>
      <c r="P109" s="23" t="s">
        <v>164</v>
      </c>
      <c r="Q109" s="11"/>
      <c r="R109" s="28"/>
      <c r="S109" s="36" t="s">
        <v>166</v>
      </c>
    </row>
    <row r="110" spans="1:19" ht="24.75" customHeight="1" x14ac:dyDescent="0.25">
      <c r="A110" s="104"/>
      <c r="B110" s="17" t="s">
        <v>167</v>
      </c>
      <c r="C110" s="21" t="s">
        <v>168</v>
      </c>
      <c r="D110" s="9">
        <f t="shared" si="22"/>
        <v>8</v>
      </c>
      <c r="E110" s="12"/>
      <c r="F110" s="12"/>
      <c r="G110" s="12"/>
      <c r="H110" s="12"/>
      <c r="I110" s="12"/>
      <c r="J110" s="11">
        <v>8</v>
      </c>
      <c r="K110" s="12"/>
      <c r="L110" s="12"/>
      <c r="M110" s="25">
        <v>2060705</v>
      </c>
      <c r="N110" s="25" t="s">
        <v>169</v>
      </c>
      <c r="O110" s="45">
        <v>502</v>
      </c>
      <c r="P110" s="46" t="s">
        <v>164</v>
      </c>
      <c r="Q110" s="12"/>
      <c r="R110" s="12"/>
      <c r="S110" s="37" t="s">
        <v>170</v>
      </c>
    </row>
    <row r="111" spans="1:19" ht="24.75" customHeight="1" x14ac:dyDescent="0.25">
      <c r="A111" s="103" t="s">
        <v>171</v>
      </c>
      <c r="B111" s="92" t="s">
        <v>172</v>
      </c>
      <c r="C111" s="73"/>
      <c r="D111" s="9">
        <f t="shared" si="22"/>
        <v>25.8</v>
      </c>
      <c r="E111" s="11">
        <f>SUM(E112:E118)</f>
        <v>0</v>
      </c>
      <c r="F111" s="11">
        <f t="shared" ref="F111:L111" si="24">SUM(F112:F118)</f>
        <v>0</v>
      </c>
      <c r="G111" s="11">
        <f t="shared" si="24"/>
        <v>0</v>
      </c>
      <c r="H111" s="11">
        <f t="shared" si="24"/>
        <v>5.8</v>
      </c>
      <c r="I111" s="11">
        <f t="shared" si="24"/>
        <v>10</v>
      </c>
      <c r="J111" s="11">
        <f t="shared" si="24"/>
        <v>10</v>
      </c>
      <c r="K111" s="11">
        <f t="shared" si="24"/>
        <v>0</v>
      </c>
      <c r="L111" s="11">
        <f t="shared" si="24"/>
        <v>0</v>
      </c>
      <c r="M111" s="25"/>
      <c r="N111" s="25"/>
      <c r="O111" s="25"/>
      <c r="P111" s="23"/>
      <c r="Q111" s="11"/>
      <c r="R111" s="28"/>
      <c r="S111" s="37"/>
    </row>
    <row r="112" spans="1:19" ht="24.75" customHeight="1" x14ac:dyDescent="0.25">
      <c r="A112" s="104"/>
      <c r="B112" s="103" t="s">
        <v>173</v>
      </c>
      <c r="C112" s="95" t="s">
        <v>174</v>
      </c>
      <c r="D112" s="9">
        <f t="shared" si="22"/>
        <v>10</v>
      </c>
      <c r="E112" s="11"/>
      <c r="F112" s="11"/>
      <c r="G112" s="11"/>
      <c r="H112" s="11"/>
      <c r="I112" s="11">
        <v>10</v>
      </c>
      <c r="J112" s="11"/>
      <c r="K112" s="11"/>
      <c r="L112" s="11"/>
      <c r="M112" s="25">
        <v>2060704</v>
      </c>
      <c r="N112" s="25" t="s">
        <v>25</v>
      </c>
      <c r="O112" s="25">
        <v>502</v>
      </c>
      <c r="P112" s="23" t="s">
        <v>164</v>
      </c>
      <c r="Q112" s="11"/>
      <c r="R112" s="28"/>
      <c r="S112" s="36" t="s">
        <v>175</v>
      </c>
    </row>
    <row r="113" spans="1:19" ht="24.75" customHeight="1" x14ac:dyDescent="0.25">
      <c r="A113" s="104"/>
      <c r="B113" s="104"/>
      <c r="C113" s="96"/>
      <c r="D113" s="9">
        <f t="shared" si="22"/>
        <v>3</v>
      </c>
      <c r="E113" s="12"/>
      <c r="F113" s="12"/>
      <c r="G113" s="12"/>
      <c r="H113" s="11">
        <v>3</v>
      </c>
      <c r="I113" s="12"/>
      <c r="J113" s="11"/>
      <c r="K113" s="12"/>
      <c r="L113" s="12"/>
      <c r="M113" s="25">
        <v>2060703</v>
      </c>
      <c r="N113" s="25" t="s">
        <v>43</v>
      </c>
      <c r="O113" s="45">
        <v>502</v>
      </c>
      <c r="P113" s="46" t="s">
        <v>164</v>
      </c>
      <c r="Q113" s="12"/>
      <c r="R113" s="12"/>
      <c r="S113" s="36" t="s">
        <v>44</v>
      </c>
    </row>
    <row r="114" spans="1:19" ht="24.75" customHeight="1" x14ac:dyDescent="0.25">
      <c r="A114" s="104"/>
      <c r="B114" s="108"/>
      <c r="C114" s="44" t="s">
        <v>176</v>
      </c>
      <c r="D114" s="9">
        <f t="shared" si="22"/>
        <v>0.5</v>
      </c>
      <c r="E114" s="12"/>
      <c r="F114" s="12"/>
      <c r="G114" s="12"/>
      <c r="H114" s="11">
        <v>0.5</v>
      </c>
      <c r="I114" s="12"/>
      <c r="J114" s="11"/>
      <c r="K114" s="12"/>
      <c r="L114" s="12"/>
      <c r="M114" s="25">
        <v>2060703</v>
      </c>
      <c r="N114" s="25" t="s">
        <v>43</v>
      </c>
      <c r="O114" s="25">
        <v>505</v>
      </c>
      <c r="P114" s="23" t="s">
        <v>150</v>
      </c>
      <c r="Q114" s="12"/>
      <c r="R114" s="12"/>
      <c r="S114" s="36" t="s">
        <v>44</v>
      </c>
    </row>
    <row r="115" spans="1:19" ht="24.75" customHeight="1" x14ac:dyDescent="0.25">
      <c r="A115" s="104"/>
      <c r="B115" s="17" t="s">
        <v>177</v>
      </c>
      <c r="C115" s="44" t="s">
        <v>178</v>
      </c>
      <c r="D115" s="9">
        <f t="shared" si="22"/>
        <v>1.3</v>
      </c>
      <c r="E115" s="12"/>
      <c r="F115" s="12"/>
      <c r="G115" s="12"/>
      <c r="H115" s="11">
        <v>1.3</v>
      </c>
      <c r="I115" s="12"/>
      <c r="J115" s="11"/>
      <c r="K115" s="12"/>
      <c r="L115" s="12"/>
      <c r="M115" s="25">
        <v>2060703</v>
      </c>
      <c r="N115" s="25" t="s">
        <v>43</v>
      </c>
      <c r="O115" s="25">
        <v>505</v>
      </c>
      <c r="P115" s="23" t="s">
        <v>150</v>
      </c>
      <c r="Q115" s="12"/>
      <c r="R115" s="12"/>
      <c r="S115" s="36" t="s">
        <v>44</v>
      </c>
    </row>
    <row r="116" spans="1:19" ht="24.75" customHeight="1" x14ac:dyDescent="0.25">
      <c r="A116" s="104"/>
      <c r="B116" s="103" t="s">
        <v>179</v>
      </c>
      <c r="C116" s="44" t="s">
        <v>180</v>
      </c>
      <c r="D116" s="9">
        <f t="shared" si="22"/>
        <v>0.5</v>
      </c>
      <c r="E116" s="12"/>
      <c r="F116" s="12"/>
      <c r="G116" s="12"/>
      <c r="H116" s="11">
        <v>0.5</v>
      </c>
      <c r="I116" s="12"/>
      <c r="J116" s="11"/>
      <c r="K116" s="12"/>
      <c r="L116" s="12"/>
      <c r="M116" s="25">
        <v>2060703</v>
      </c>
      <c r="N116" s="25" t="s">
        <v>43</v>
      </c>
      <c r="O116" s="25">
        <v>505</v>
      </c>
      <c r="P116" s="23" t="s">
        <v>150</v>
      </c>
      <c r="Q116" s="12"/>
      <c r="R116" s="12"/>
      <c r="S116" s="36" t="s">
        <v>44</v>
      </c>
    </row>
    <row r="117" spans="1:19" ht="24.75" customHeight="1" x14ac:dyDescent="0.25">
      <c r="A117" s="104"/>
      <c r="B117" s="108"/>
      <c r="C117" s="44" t="s">
        <v>181</v>
      </c>
      <c r="D117" s="9">
        <f t="shared" si="22"/>
        <v>0.5</v>
      </c>
      <c r="E117" s="12"/>
      <c r="F117" s="12"/>
      <c r="G117" s="12"/>
      <c r="H117" s="11">
        <v>0.5</v>
      </c>
      <c r="I117" s="12"/>
      <c r="J117" s="11"/>
      <c r="K117" s="12"/>
      <c r="L117" s="12"/>
      <c r="M117" s="25">
        <v>2060703</v>
      </c>
      <c r="N117" s="25" t="s">
        <v>43</v>
      </c>
      <c r="O117" s="25">
        <v>505</v>
      </c>
      <c r="P117" s="23" t="s">
        <v>150</v>
      </c>
      <c r="Q117" s="12"/>
      <c r="R117" s="12"/>
      <c r="S117" s="36" t="s">
        <v>44</v>
      </c>
    </row>
    <row r="118" spans="1:19" ht="24.75" customHeight="1" x14ac:dyDescent="0.25">
      <c r="A118" s="108"/>
      <c r="B118" s="17" t="s">
        <v>182</v>
      </c>
      <c r="C118" s="21" t="s">
        <v>183</v>
      </c>
      <c r="D118" s="9">
        <f t="shared" si="22"/>
        <v>10</v>
      </c>
      <c r="E118" s="12"/>
      <c r="F118" s="12"/>
      <c r="G118" s="12"/>
      <c r="H118" s="12"/>
      <c r="I118" s="12"/>
      <c r="J118" s="11">
        <v>10</v>
      </c>
      <c r="K118" s="12"/>
      <c r="L118" s="12"/>
      <c r="M118" s="25">
        <v>2060705</v>
      </c>
      <c r="N118" s="25" t="s">
        <v>169</v>
      </c>
      <c r="O118" s="45">
        <v>502</v>
      </c>
      <c r="P118" s="46" t="s">
        <v>164</v>
      </c>
      <c r="Q118" s="12"/>
      <c r="R118" s="12"/>
      <c r="S118" s="37" t="s">
        <v>170</v>
      </c>
    </row>
    <row r="119" spans="1:19" ht="24.75" customHeight="1" x14ac:dyDescent="0.25">
      <c r="A119" s="78" t="s">
        <v>184</v>
      </c>
      <c r="B119" s="92" t="s">
        <v>185</v>
      </c>
      <c r="C119" s="73"/>
      <c r="D119" s="9">
        <f t="shared" si="22"/>
        <v>16</v>
      </c>
      <c r="E119" s="11">
        <f>SUM(E120:E121)</f>
        <v>0</v>
      </c>
      <c r="F119" s="11">
        <f t="shared" ref="F119:L119" si="25">SUM(F120:F121)</f>
        <v>0</v>
      </c>
      <c r="G119" s="11">
        <f t="shared" si="25"/>
        <v>10</v>
      </c>
      <c r="H119" s="11">
        <f t="shared" si="25"/>
        <v>0</v>
      </c>
      <c r="I119" s="11">
        <f t="shared" si="25"/>
        <v>6</v>
      </c>
      <c r="J119" s="11">
        <f t="shared" si="25"/>
        <v>0</v>
      </c>
      <c r="K119" s="11">
        <f t="shared" si="25"/>
        <v>0</v>
      </c>
      <c r="L119" s="11">
        <f t="shared" si="25"/>
        <v>0</v>
      </c>
      <c r="M119" s="25"/>
      <c r="N119" s="25"/>
      <c r="O119" s="25"/>
      <c r="P119" s="23"/>
      <c r="Q119" s="11"/>
      <c r="R119" s="28"/>
      <c r="S119" s="36"/>
    </row>
    <row r="120" spans="1:19" ht="24.75" customHeight="1" x14ac:dyDescent="0.25">
      <c r="A120" s="78"/>
      <c r="B120" s="103" t="s">
        <v>186</v>
      </c>
      <c r="C120" s="95" t="s">
        <v>187</v>
      </c>
      <c r="D120" s="9">
        <f t="shared" si="22"/>
        <v>10</v>
      </c>
      <c r="E120" s="11"/>
      <c r="F120" s="11"/>
      <c r="G120" s="11">
        <v>10</v>
      </c>
      <c r="H120" s="11"/>
      <c r="I120" s="11"/>
      <c r="J120" s="11"/>
      <c r="K120" s="11"/>
      <c r="L120" s="11"/>
      <c r="M120" s="11">
        <v>2060704</v>
      </c>
      <c r="N120" s="11" t="s">
        <v>25</v>
      </c>
      <c r="O120" s="25">
        <v>502</v>
      </c>
      <c r="P120" s="23" t="s">
        <v>164</v>
      </c>
      <c r="Q120" s="11"/>
      <c r="R120" s="28"/>
      <c r="S120" s="36" t="s">
        <v>165</v>
      </c>
    </row>
    <row r="121" spans="1:19" ht="24.75" customHeight="1" x14ac:dyDescent="0.25">
      <c r="A121" s="78"/>
      <c r="B121" s="108"/>
      <c r="C121" s="96"/>
      <c r="D121" s="9">
        <f t="shared" si="22"/>
        <v>6</v>
      </c>
      <c r="E121" s="11"/>
      <c r="F121" s="11"/>
      <c r="G121" s="11"/>
      <c r="H121" s="11"/>
      <c r="I121" s="11">
        <v>6</v>
      </c>
      <c r="J121" s="11"/>
      <c r="K121" s="11"/>
      <c r="L121" s="11"/>
      <c r="M121" s="25">
        <v>2060704</v>
      </c>
      <c r="N121" s="25" t="s">
        <v>25</v>
      </c>
      <c r="O121" s="25">
        <v>502</v>
      </c>
      <c r="P121" s="23" t="s">
        <v>164</v>
      </c>
      <c r="Q121" s="11"/>
      <c r="R121" s="28"/>
      <c r="S121" s="36" t="s">
        <v>105</v>
      </c>
    </row>
    <row r="122" spans="1:19" ht="24.75" customHeight="1" x14ac:dyDescent="0.25">
      <c r="A122" s="78" t="s">
        <v>188</v>
      </c>
      <c r="B122" s="92" t="s">
        <v>189</v>
      </c>
      <c r="C122" s="73"/>
      <c r="D122" s="9">
        <f t="shared" si="22"/>
        <v>32</v>
      </c>
      <c r="E122" s="38">
        <f>SUM(E123:E125)</f>
        <v>0</v>
      </c>
      <c r="F122" s="38">
        <f t="shared" ref="F122:L122" si="26">SUM(F123:F125)</f>
        <v>0</v>
      </c>
      <c r="G122" s="38">
        <f t="shared" si="26"/>
        <v>10</v>
      </c>
      <c r="H122" s="38">
        <f t="shared" si="26"/>
        <v>0</v>
      </c>
      <c r="I122" s="38">
        <f t="shared" si="26"/>
        <v>0</v>
      </c>
      <c r="J122" s="38">
        <f t="shared" si="26"/>
        <v>22</v>
      </c>
      <c r="K122" s="38">
        <f t="shared" si="26"/>
        <v>0</v>
      </c>
      <c r="L122" s="38">
        <f t="shared" si="26"/>
        <v>0</v>
      </c>
      <c r="M122" s="38"/>
      <c r="N122" s="38"/>
      <c r="O122" s="38"/>
      <c r="P122" s="17"/>
      <c r="Q122" s="38"/>
      <c r="R122" s="38"/>
      <c r="S122" s="38"/>
    </row>
    <row r="123" spans="1:19" ht="24.75" customHeight="1" x14ac:dyDescent="0.25">
      <c r="A123" s="78"/>
      <c r="B123" s="13" t="s">
        <v>190</v>
      </c>
      <c r="C123" s="13" t="s">
        <v>191</v>
      </c>
      <c r="D123" s="9">
        <f t="shared" si="22"/>
        <v>10</v>
      </c>
      <c r="E123" s="38"/>
      <c r="F123" s="38"/>
      <c r="G123" s="38">
        <v>10</v>
      </c>
      <c r="H123" s="38"/>
      <c r="I123" s="38"/>
      <c r="J123" s="11"/>
      <c r="K123" s="38"/>
      <c r="L123" s="38"/>
      <c r="M123" s="11">
        <v>2060704</v>
      </c>
      <c r="N123" s="11" t="s">
        <v>25</v>
      </c>
      <c r="O123" s="25">
        <v>502</v>
      </c>
      <c r="P123" s="23" t="s">
        <v>164</v>
      </c>
      <c r="Q123" s="38"/>
      <c r="R123" s="38"/>
      <c r="S123" s="17" t="s">
        <v>165</v>
      </c>
    </row>
    <row r="124" spans="1:19" ht="24.75" customHeight="1" x14ac:dyDescent="0.25">
      <c r="A124" s="78"/>
      <c r="B124" s="17" t="s">
        <v>192</v>
      </c>
      <c r="C124" s="21" t="s">
        <v>193</v>
      </c>
      <c r="D124" s="9">
        <f t="shared" si="22"/>
        <v>10</v>
      </c>
      <c r="E124" s="38"/>
      <c r="F124" s="38"/>
      <c r="G124" s="38"/>
      <c r="H124" s="38"/>
      <c r="I124" s="38"/>
      <c r="J124" s="11">
        <v>10</v>
      </c>
      <c r="K124" s="38"/>
      <c r="L124" s="38"/>
      <c r="M124" s="25">
        <v>2060705</v>
      </c>
      <c r="N124" s="25" t="s">
        <v>169</v>
      </c>
      <c r="O124" s="45">
        <v>502</v>
      </c>
      <c r="P124" s="46" t="s">
        <v>164</v>
      </c>
      <c r="Q124" s="38"/>
      <c r="R124" s="38"/>
      <c r="S124" s="37" t="s">
        <v>170</v>
      </c>
    </row>
    <row r="125" spans="1:19" ht="24.75" customHeight="1" x14ac:dyDescent="0.25">
      <c r="A125" s="78"/>
      <c r="B125" s="17" t="s">
        <v>194</v>
      </c>
      <c r="C125" s="21" t="s">
        <v>195</v>
      </c>
      <c r="D125" s="9">
        <f t="shared" si="22"/>
        <v>12</v>
      </c>
      <c r="E125" s="38"/>
      <c r="F125" s="38"/>
      <c r="G125" s="38"/>
      <c r="H125" s="38"/>
      <c r="I125" s="38"/>
      <c r="J125" s="11">
        <v>12</v>
      </c>
      <c r="K125" s="38"/>
      <c r="L125" s="38"/>
      <c r="M125" s="25">
        <v>2060705</v>
      </c>
      <c r="N125" s="25" t="s">
        <v>169</v>
      </c>
      <c r="O125" s="45">
        <v>502</v>
      </c>
      <c r="P125" s="46" t="s">
        <v>164</v>
      </c>
      <c r="Q125" s="38"/>
      <c r="R125" s="38"/>
      <c r="S125" s="37" t="s">
        <v>170</v>
      </c>
    </row>
    <row r="126" spans="1:19" ht="24.75" customHeight="1" x14ac:dyDescent="0.25">
      <c r="A126" s="78" t="s">
        <v>196</v>
      </c>
      <c r="B126" s="92" t="s">
        <v>197</v>
      </c>
      <c r="C126" s="92"/>
      <c r="D126" s="9">
        <f t="shared" si="22"/>
        <v>34</v>
      </c>
      <c r="E126" s="38">
        <f>SUM(E127:E129)</f>
        <v>0</v>
      </c>
      <c r="F126" s="38">
        <f t="shared" ref="F126:L126" si="27">SUM(F127:F129)</f>
        <v>0</v>
      </c>
      <c r="G126" s="38">
        <f t="shared" si="27"/>
        <v>0</v>
      </c>
      <c r="H126" s="38">
        <f t="shared" si="27"/>
        <v>0</v>
      </c>
      <c r="I126" s="38">
        <f t="shared" si="27"/>
        <v>0</v>
      </c>
      <c r="J126" s="38">
        <f t="shared" si="27"/>
        <v>34</v>
      </c>
      <c r="K126" s="38">
        <f t="shared" si="27"/>
        <v>0</v>
      </c>
      <c r="L126" s="38">
        <f t="shared" si="27"/>
        <v>0</v>
      </c>
      <c r="M126" s="38"/>
      <c r="N126" s="38"/>
      <c r="O126" s="38"/>
      <c r="P126" s="17"/>
      <c r="Q126" s="38"/>
      <c r="R126" s="38"/>
      <c r="S126" s="38"/>
    </row>
    <row r="127" spans="1:19" ht="31.5" customHeight="1" x14ac:dyDescent="0.25">
      <c r="A127" s="78"/>
      <c r="B127" s="17" t="s">
        <v>198</v>
      </c>
      <c r="C127" s="21" t="s">
        <v>199</v>
      </c>
      <c r="D127" s="9">
        <f t="shared" si="22"/>
        <v>10</v>
      </c>
      <c r="E127" s="38"/>
      <c r="F127" s="38"/>
      <c r="G127" s="38"/>
      <c r="H127" s="38"/>
      <c r="I127" s="38"/>
      <c r="J127" s="11">
        <v>10</v>
      </c>
      <c r="K127" s="38"/>
      <c r="L127" s="38"/>
      <c r="M127" s="25">
        <v>2060705</v>
      </c>
      <c r="N127" s="25" t="s">
        <v>169</v>
      </c>
      <c r="O127" s="45">
        <v>502</v>
      </c>
      <c r="P127" s="46" t="s">
        <v>164</v>
      </c>
      <c r="Q127" s="38"/>
      <c r="R127" s="38"/>
      <c r="S127" s="37" t="s">
        <v>170</v>
      </c>
    </row>
    <row r="128" spans="1:19" ht="31.5" customHeight="1" x14ac:dyDescent="0.25">
      <c r="A128" s="78"/>
      <c r="B128" s="17" t="s">
        <v>200</v>
      </c>
      <c r="C128" s="21" t="s">
        <v>201</v>
      </c>
      <c r="D128" s="9">
        <f t="shared" si="22"/>
        <v>12</v>
      </c>
      <c r="E128" s="38"/>
      <c r="F128" s="38"/>
      <c r="G128" s="38"/>
      <c r="H128" s="38"/>
      <c r="I128" s="38"/>
      <c r="J128" s="11">
        <v>12</v>
      </c>
      <c r="K128" s="38"/>
      <c r="L128" s="38"/>
      <c r="M128" s="25">
        <v>2060705</v>
      </c>
      <c r="N128" s="25" t="s">
        <v>169</v>
      </c>
      <c r="O128" s="45">
        <v>502</v>
      </c>
      <c r="P128" s="46" t="s">
        <v>164</v>
      </c>
      <c r="Q128" s="38"/>
      <c r="R128" s="38"/>
      <c r="S128" s="37" t="s">
        <v>170</v>
      </c>
    </row>
    <row r="129" spans="1:19" ht="24.75" customHeight="1" x14ac:dyDescent="0.25">
      <c r="A129" s="78"/>
      <c r="B129" s="17" t="s">
        <v>202</v>
      </c>
      <c r="C129" s="21" t="s">
        <v>203</v>
      </c>
      <c r="D129" s="9">
        <f t="shared" si="22"/>
        <v>12</v>
      </c>
      <c r="E129" s="12"/>
      <c r="F129" s="12"/>
      <c r="G129" s="12"/>
      <c r="H129" s="12"/>
      <c r="I129" s="12"/>
      <c r="J129" s="11">
        <v>12</v>
      </c>
      <c r="K129" s="12"/>
      <c r="L129" s="12"/>
      <c r="M129" s="25">
        <v>2060705</v>
      </c>
      <c r="N129" s="25" t="s">
        <v>169</v>
      </c>
      <c r="O129" s="45">
        <v>502</v>
      </c>
      <c r="P129" s="46" t="s">
        <v>164</v>
      </c>
      <c r="Q129" s="12"/>
      <c r="R129" s="12"/>
      <c r="S129" s="37" t="s">
        <v>170</v>
      </c>
    </row>
    <row r="130" spans="1:19" ht="24.75" customHeight="1" x14ac:dyDescent="0.25">
      <c r="A130" s="78" t="s">
        <v>204</v>
      </c>
      <c r="B130" s="92" t="s">
        <v>205</v>
      </c>
      <c r="C130" s="92"/>
      <c r="D130" s="9">
        <f t="shared" si="22"/>
        <v>30</v>
      </c>
      <c r="E130" s="12">
        <f>SUM(E131:E133)</f>
        <v>0</v>
      </c>
      <c r="F130" s="12">
        <f t="shared" ref="F130:L130" si="28">SUM(F131:F133)</f>
        <v>0</v>
      </c>
      <c r="G130" s="12">
        <f t="shared" si="28"/>
        <v>0</v>
      </c>
      <c r="H130" s="12">
        <f t="shared" si="28"/>
        <v>0</v>
      </c>
      <c r="I130" s="12">
        <f t="shared" si="28"/>
        <v>0</v>
      </c>
      <c r="J130" s="12">
        <f t="shared" si="28"/>
        <v>30</v>
      </c>
      <c r="K130" s="12">
        <f t="shared" si="28"/>
        <v>0</v>
      </c>
      <c r="L130" s="12">
        <f t="shared" si="28"/>
        <v>0</v>
      </c>
      <c r="M130" s="12"/>
      <c r="N130" s="12"/>
      <c r="O130" s="12"/>
      <c r="P130" s="14"/>
      <c r="Q130" s="12"/>
      <c r="R130" s="12"/>
      <c r="S130" s="12"/>
    </row>
    <row r="131" spans="1:19" ht="24.75" customHeight="1" x14ac:dyDescent="0.25">
      <c r="A131" s="78"/>
      <c r="B131" s="17" t="s">
        <v>206</v>
      </c>
      <c r="C131" s="21" t="s">
        <v>207</v>
      </c>
      <c r="D131" s="9">
        <f t="shared" si="22"/>
        <v>10</v>
      </c>
      <c r="E131" s="12"/>
      <c r="F131" s="12"/>
      <c r="G131" s="12"/>
      <c r="H131" s="12"/>
      <c r="I131" s="12"/>
      <c r="J131" s="11">
        <v>10</v>
      </c>
      <c r="K131" s="12"/>
      <c r="L131" s="12"/>
      <c r="M131" s="25">
        <v>2060705</v>
      </c>
      <c r="N131" s="25" t="s">
        <v>169</v>
      </c>
      <c r="O131" s="45">
        <v>502</v>
      </c>
      <c r="P131" s="46" t="s">
        <v>164</v>
      </c>
      <c r="Q131" s="12"/>
      <c r="R131" s="12"/>
      <c r="S131" s="37" t="s">
        <v>170</v>
      </c>
    </row>
    <row r="132" spans="1:19" ht="24.75" customHeight="1" x14ac:dyDescent="0.25">
      <c r="A132" s="78"/>
      <c r="B132" s="17" t="s">
        <v>208</v>
      </c>
      <c r="C132" s="21" t="s">
        <v>209</v>
      </c>
      <c r="D132" s="9">
        <f t="shared" ref="D132:D149" si="29">SUM(E132:L132)</f>
        <v>8</v>
      </c>
      <c r="E132" s="12"/>
      <c r="F132" s="12"/>
      <c r="G132" s="12"/>
      <c r="H132" s="12"/>
      <c r="I132" s="12"/>
      <c r="J132" s="11">
        <v>8</v>
      </c>
      <c r="K132" s="12"/>
      <c r="L132" s="12"/>
      <c r="M132" s="25">
        <v>2060705</v>
      </c>
      <c r="N132" s="25" t="s">
        <v>169</v>
      </c>
      <c r="O132" s="45">
        <v>502</v>
      </c>
      <c r="P132" s="46" t="s">
        <v>164</v>
      </c>
      <c r="Q132" s="12"/>
      <c r="R132" s="12"/>
      <c r="S132" s="37" t="s">
        <v>170</v>
      </c>
    </row>
    <row r="133" spans="1:19" ht="24.75" customHeight="1" x14ac:dyDescent="0.25">
      <c r="A133" s="78"/>
      <c r="B133" s="17" t="s">
        <v>210</v>
      </c>
      <c r="C133" s="21" t="s">
        <v>211</v>
      </c>
      <c r="D133" s="9">
        <f t="shared" si="29"/>
        <v>12</v>
      </c>
      <c r="E133" s="12"/>
      <c r="F133" s="12"/>
      <c r="G133" s="12"/>
      <c r="H133" s="12"/>
      <c r="I133" s="12"/>
      <c r="J133" s="11">
        <v>12</v>
      </c>
      <c r="K133" s="12"/>
      <c r="L133" s="12"/>
      <c r="M133" s="25">
        <v>2060705</v>
      </c>
      <c r="N133" s="25" t="s">
        <v>169</v>
      </c>
      <c r="O133" s="45">
        <v>502</v>
      </c>
      <c r="P133" s="46" t="s">
        <v>164</v>
      </c>
      <c r="Q133" s="12"/>
      <c r="R133" s="12"/>
      <c r="S133" s="37" t="s">
        <v>170</v>
      </c>
    </row>
    <row r="134" spans="1:19" ht="24.75" customHeight="1" x14ac:dyDescent="0.25">
      <c r="A134" s="78" t="s">
        <v>212</v>
      </c>
      <c r="B134" s="92" t="s">
        <v>213</v>
      </c>
      <c r="C134" s="73"/>
      <c r="D134" s="9">
        <f t="shared" si="29"/>
        <v>18</v>
      </c>
      <c r="E134" s="12">
        <f>SUM(E135:E136)</f>
        <v>0</v>
      </c>
      <c r="F134" s="12">
        <f t="shared" ref="F134:L134" si="30">SUM(F135:F136)</f>
        <v>0</v>
      </c>
      <c r="G134" s="12">
        <f t="shared" si="30"/>
        <v>0</v>
      </c>
      <c r="H134" s="12">
        <f t="shared" si="30"/>
        <v>0</v>
      </c>
      <c r="I134" s="12">
        <f t="shared" si="30"/>
        <v>0</v>
      </c>
      <c r="J134" s="12">
        <f t="shared" si="30"/>
        <v>18</v>
      </c>
      <c r="K134" s="12">
        <f t="shared" si="30"/>
        <v>0</v>
      </c>
      <c r="L134" s="12">
        <f t="shared" si="30"/>
        <v>0</v>
      </c>
      <c r="M134" s="12"/>
      <c r="N134" s="12"/>
      <c r="O134" s="12"/>
      <c r="P134" s="14"/>
      <c r="Q134" s="12"/>
      <c r="R134" s="12"/>
      <c r="S134" s="12"/>
    </row>
    <row r="135" spans="1:19" ht="24.75" customHeight="1" x14ac:dyDescent="0.25">
      <c r="A135" s="78"/>
      <c r="B135" s="17" t="s">
        <v>214</v>
      </c>
      <c r="C135" s="21" t="s">
        <v>215</v>
      </c>
      <c r="D135" s="9">
        <f t="shared" si="29"/>
        <v>8</v>
      </c>
      <c r="E135" s="12"/>
      <c r="F135" s="12"/>
      <c r="G135" s="12"/>
      <c r="H135" s="12"/>
      <c r="I135" s="12"/>
      <c r="J135" s="11">
        <v>8</v>
      </c>
      <c r="K135" s="12"/>
      <c r="L135" s="12"/>
      <c r="M135" s="25">
        <v>2060705</v>
      </c>
      <c r="N135" s="25" t="s">
        <v>169</v>
      </c>
      <c r="O135" s="45">
        <v>502</v>
      </c>
      <c r="P135" s="46" t="s">
        <v>164</v>
      </c>
      <c r="Q135" s="12"/>
      <c r="R135" s="12"/>
      <c r="S135" s="37" t="s">
        <v>170</v>
      </c>
    </row>
    <row r="136" spans="1:19" ht="35.25" customHeight="1" x14ac:dyDescent="0.25">
      <c r="A136" s="78"/>
      <c r="B136" s="17" t="s">
        <v>216</v>
      </c>
      <c r="C136" s="21" t="s">
        <v>217</v>
      </c>
      <c r="D136" s="9">
        <f t="shared" si="29"/>
        <v>10</v>
      </c>
      <c r="E136" s="12"/>
      <c r="F136" s="12"/>
      <c r="G136" s="12"/>
      <c r="H136" s="12"/>
      <c r="I136" s="12"/>
      <c r="J136" s="11">
        <v>10</v>
      </c>
      <c r="K136" s="12"/>
      <c r="L136" s="12"/>
      <c r="M136" s="25">
        <v>2060705</v>
      </c>
      <c r="N136" s="25" t="s">
        <v>169</v>
      </c>
      <c r="O136" s="45">
        <v>502</v>
      </c>
      <c r="P136" s="46" t="s">
        <v>164</v>
      </c>
      <c r="Q136" s="12"/>
      <c r="R136" s="12"/>
      <c r="S136" s="37" t="s">
        <v>170</v>
      </c>
    </row>
    <row r="137" spans="1:19" ht="24.75" customHeight="1" x14ac:dyDescent="0.25">
      <c r="A137" s="78" t="s">
        <v>218</v>
      </c>
      <c r="B137" s="92" t="s">
        <v>219</v>
      </c>
      <c r="C137" s="92"/>
      <c r="D137" s="9">
        <f t="shared" si="29"/>
        <v>38</v>
      </c>
      <c r="E137" s="12">
        <f>SUM(E138:E141)</f>
        <v>0</v>
      </c>
      <c r="F137" s="12">
        <f t="shared" ref="F137:L137" si="31">SUM(F138:F141)</f>
        <v>10</v>
      </c>
      <c r="G137" s="12">
        <f t="shared" si="31"/>
        <v>0</v>
      </c>
      <c r="H137" s="12">
        <f t="shared" si="31"/>
        <v>0</v>
      </c>
      <c r="I137" s="12">
        <f t="shared" si="31"/>
        <v>0</v>
      </c>
      <c r="J137" s="12">
        <f t="shared" si="31"/>
        <v>28</v>
      </c>
      <c r="K137" s="12">
        <f t="shared" si="31"/>
        <v>0</v>
      </c>
      <c r="L137" s="12">
        <f t="shared" si="31"/>
        <v>0</v>
      </c>
      <c r="M137" s="12"/>
      <c r="N137" s="12"/>
      <c r="O137" s="12"/>
      <c r="P137" s="14"/>
      <c r="Q137" s="12"/>
      <c r="R137" s="12"/>
      <c r="S137" s="12"/>
    </row>
    <row r="138" spans="1:19" ht="24.75" customHeight="1" x14ac:dyDescent="0.25">
      <c r="A138" s="78"/>
      <c r="B138" s="17" t="s">
        <v>220</v>
      </c>
      <c r="C138" s="13" t="s">
        <v>221</v>
      </c>
      <c r="D138" s="9">
        <f t="shared" si="29"/>
        <v>10</v>
      </c>
      <c r="E138" s="12"/>
      <c r="F138" s="12">
        <v>10</v>
      </c>
      <c r="G138" s="12"/>
      <c r="H138" s="12"/>
      <c r="I138" s="12"/>
      <c r="J138" s="11"/>
      <c r="K138" s="12"/>
      <c r="L138" s="12"/>
      <c r="M138" s="25">
        <v>2060704</v>
      </c>
      <c r="N138" s="25" t="s">
        <v>25</v>
      </c>
      <c r="O138" s="25">
        <v>507</v>
      </c>
      <c r="P138" s="23" t="s">
        <v>145</v>
      </c>
      <c r="Q138" s="12"/>
      <c r="R138" s="12"/>
      <c r="S138" s="14" t="s">
        <v>148</v>
      </c>
    </row>
    <row r="139" spans="1:19" ht="24.75" customHeight="1" x14ac:dyDescent="0.25">
      <c r="A139" s="78"/>
      <c r="B139" s="17" t="s">
        <v>222</v>
      </c>
      <c r="C139" s="21" t="s">
        <v>223</v>
      </c>
      <c r="D139" s="9">
        <f t="shared" si="29"/>
        <v>10</v>
      </c>
      <c r="E139" s="12"/>
      <c r="F139" s="12"/>
      <c r="G139" s="12"/>
      <c r="H139" s="12"/>
      <c r="I139" s="12"/>
      <c r="J139" s="11">
        <v>10</v>
      </c>
      <c r="K139" s="12"/>
      <c r="L139" s="12"/>
      <c r="M139" s="25">
        <v>2060705</v>
      </c>
      <c r="N139" s="25" t="s">
        <v>169</v>
      </c>
      <c r="O139" s="45">
        <v>502</v>
      </c>
      <c r="P139" s="46" t="s">
        <v>164</v>
      </c>
      <c r="Q139" s="12"/>
      <c r="R139" s="12"/>
      <c r="S139" s="37" t="s">
        <v>170</v>
      </c>
    </row>
    <row r="140" spans="1:19" ht="24.75" customHeight="1" x14ac:dyDescent="0.25">
      <c r="A140" s="78"/>
      <c r="B140" s="17" t="s">
        <v>224</v>
      </c>
      <c r="C140" s="21" t="s">
        <v>225</v>
      </c>
      <c r="D140" s="9">
        <f t="shared" si="29"/>
        <v>10</v>
      </c>
      <c r="E140" s="12"/>
      <c r="F140" s="12"/>
      <c r="G140" s="12"/>
      <c r="H140" s="12"/>
      <c r="I140" s="12"/>
      <c r="J140" s="11">
        <v>10</v>
      </c>
      <c r="K140" s="12"/>
      <c r="L140" s="12"/>
      <c r="M140" s="25">
        <v>2060705</v>
      </c>
      <c r="N140" s="25" t="s">
        <v>169</v>
      </c>
      <c r="O140" s="45">
        <v>502</v>
      </c>
      <c r="P140" s="46" t="s">
        <v>164</v>
      </c>
      <c r="Q140" s="12"/>
      <c r="R140" s="12"/>
      <c r="S140" s="37" t="s">
        <v>170</v>
      </c>
    </row>
    <row r="141" spans="1:19" ht="24.75" customHeight="1" x14ac:dyDescent="0.25">
      <c r="A141" s="78"/>
      <c r="B141" s="17" t="s">
        <v>226</v>
      </c>
      <c r="C141" s="21" t="s">
        <v>227</v>
      </c>
      <c r="D141" s="9">
        <f t="shared" si="29"/>
        <v>8</v>
      </c>
      <c r="E141" s="12"/>
      <c r="F141" s="12"/>
      <c r="G141" s="12"/>
      <c r="H141" s="12"/>
      <c r="I141" s="12"/>
      <c r="J141" s="11">
        <v>8</v>
      </c>
      <c r="K141" s="12"/>
      <c r="L141" s="12"/>
      <c r="M141" s="25">
        <v>2060705</v>
      </c>
      <c r="N141" s="25" t="s">
        <v>169</v>
      </c>
      <c r="O141" s="45">
        <v>502</v>
      </c>
      <c r="P141" s="46" t="s">
        <v>164</v>
      </c>
      <c r="Q141" s="12"/>
      <c r="R141" s="12"/>
      <c r="S141" s="37" t="s">
        <v>170</v>
      </c>
    </row>
    <row r="142" spans="1:19" ht="27.75" customHeight="1" x14ac:dyDescent="0.25">
      <c r="A142" s="78" t="s">
        <v>228</v>
      </c>
      <c r="B142" s="92" t="s">
        <v>229</v>
      </c>
      <c r="C142" s="92"/>
      <c r="D142" s="9">
        <f t="shared" si="29"/>
        <v>40</v>
      </c>
      <c r="E142" s="12">
        <f>SUM(E143:E146)</f>
        <v>0</v>
      </c>
      <c r="F142" s="12">
        <f t="shared" ref="F142:L142" si="32">SUM(F143:F146)</f>
        <v>0</v>
      </c>
      <c r="G142" s="12">
        <f t="shared" si="32"/>
        <v>0</v>
      </c>
      <c r="H142" s="12">
        <f t="shared" si="32"/>
        <v>0</v>
      </c>
      <c r="I142" s="12">
        <f t="shared" si="32"/>
        <v>0</v>
      </c>
      <c r="J142" s="12">
        <f t="shared" si="32"/>
        <v>40</v>
      </c>
      <c r="K142" s="12">
        <f t="shared" si="32"/>
        <v>0</v>
      </c>
      <c r="L142" s="12">
        <f t="shared" si="32"/>
        <v>0</v>
      </c>
      <c r="M142" s="12"/>
      <c r="N142" s="12"/>
      <c r="O142" s="12"/>
      <c r="P142" s="14"/>
      <c r="Q142" s="12"/>
      <c r="R142" s="12"/>
      <c r="S142" s="12"/>
    </row>
    <row r="143" spans="1:19" ht="27.75" customHeight="1" x14ac:dyDescent="0.25">
      <c r="A143" s="78"/>
      <c r="B143" s="17" t="s">
        <v>230</v>
      </c>
      <c r="C143" s="21" t="s">
        <v>231</v>
      </c>
      <c r="D143" s="9">
        <f t="shared" si="29"/>
        <v>10</v>
      </c>
      <c r="E143" s="12"/>
      <c r="F143" s="12"/>
      <c r="G143" s="12"/>
      <c r="H143" s="12"/>
      <c r="I143" s="12"/>
      <c r="J143" s="11">
        <v>10</v>
      </c>
      <c r="K143" s="12"/>
      <c r="L143" s="12"/>
      <c r="M143" s="25">
        <v>2060705</v>
      </c>
      <c r="N143" s="25" t="s">
        <v>169</v>
      </c>
      <c r="O143" s="45">
        <v>502</v>
      </c>
      <c r="P143" s="46" t="s">
        <v>164</v>
      </c>
      <c r="Q143" s="12"/>
      <c r="R143" s="12"/>
      <c r="S143" s="37" t="s">
        <v>170</v>
      </c>
    </row>
    <row r="144" spans="1:19" ht="27.75" customHeight="1" x14ac:dyDescent="0.25">
      <c r="A144" s="78"/>
      <c r="B144" s="17" t="s">
        <v>232</v>
      </c>
      <c r="C144" s="21" t="s">
        <v>233</v>
      </c>
      <c r="D144" s="9">
        <f t="shared" si="29"/>
        <v>8</v>
      </c>
      <c r="E144" s="12"/>
      <c r="F144" s="12"/>
      <c r="G144" s="12"/>
      <c r="H144" s="12"/>
      <c r="I144" s="12"/>
      <c r="J144" s="11">
        <v>8</v>
      </c>
      <c r="K144" s="12"/>
      <c r="L144" s="12"/>
      <c r="M144" s="25">
        <v>2060705</v>
      </c>
      <c r="N144" s="25" t="s">
        <v>169</v>
      </c>
      <c r="O144" s="45">
        <v>502</v>
      </c>
      <c r="P144" s="46" t="s">
        <v>164</v>
      </c>
      <c r="Q144" s="12"/>
      <c r="R144" s="12"/>
      <c r="S144" s="37" t="s">
        <v>170</v>
      </c>
    </row>
    <row r="145" spans="1:19" ht="27.75" customHeight="1" x14ac:dyDescent="0.25">
      <c r="A145" s="78"/>
      <c r="B145" s="17" t="s">
        <v>234</v>
      </c>
      <c r="C145" s="21" t="s">
        <v>235</v>
      </c>
      <c r="D145" s="9">
        <f t="shared" si="29"/>
        <v>12</v>
      </c>
      <c r="E145" s="12"/>
      <c r="F145" s="12"/>
      <c r="G145" s="12"/>
      <c r="H145" s="12"/>
      <c r="I145" s="12"/>
      <c r="J145" s="11">
        <v>12</v>
      </c>
      <c r="K145" s="12"/>
      <c r="L145" s="12"/>
      <c r="M145" s="25">
        <v>2060705</v>
      </c>
      <c r="N145" s="25" t="s">
        <v>169</v>
      </c>
      <c r="O145" s="45">
        <v>502</v>
      </c>
      <c r="P145" s="46" t="s">
        <v>164</v>
      </c>
      <c r="Q145" s="12"/>
      <c r="R145" s="12"/>
      <c r="S145" s="37" t="s">
        <v>170</v>
      </c>
    </row>
    <row r="146" spans="1:19" ht="27.75" customHeight="1" x14ac:dyDescent="0.25">
      <c r="A146" s="78"/>
      <c r="B146" s="17" t="s">
        <v>236</v>
      </c>
      <c r="C146" s="21" t="s">
        <v>237</v>
      </c>
      <c r="D146" s="9">
        <f t="shared" si="29"/>
        <v>10</v>
      </c>
      <c r="E146" s="12"/>
      <c r="F146" s="12"/>
      <c r="G146" s="12"/>
      <c r="H146" s="12"/>
      <c r="I146" s="12"/>
      <c r="J146" s="11">
        <v>10</v>
      </c>
      <c r="K146" s="12"/>
      <c r="L146" s="12"/>
      <c r="M146" s="25">
        <v>2060705</v>
      </c>
      <c r="N146" s="25" t="s">
        <v>169</v>
      </c>
      <c r="O146" s="45">
        <v>502</v>
      </c>
      <c r="P146" s="46" t="s">
        <v>164</v>
      </c>
      <c r="Q146" s="12"/>
      <c r="R146" s="12"/>
      <c r="S146" s="37" t="s">
        <v>170</v>
      </c>
    </row>
    <row r="147" spans="1:19" ht="27.75" customHeight="1" x14ac:dyDescent="0.25">
      <c r="A147" s="109" t="s">
        <v>238</v>
      </c>
      <c r="B147" s="97" t="s">
        <v>239</v>
      </c>
      <c r="C147" s="97"/>
      <c r="D147" s="9">
        <f t="shared" si="29"/>
        <v>20</v>
      </c>
      <c r="E147" s="12">
        <f>SUM(E148:E149)</f>
        <v>0</v>
      </c>
      <c r="F147" s="12">
        <f t="shared" ref="F147:L147" si="33">SUM(F148:F149)</f>
        <v>10</v>
      </c>
      <c r="G147" s="12">
        <f t="shared" si="33"/>
        <v>10</v>
      </c>
      <c r="H147" s="12">
        <f t="shared" si="33"/>
        <v>0</v>
      </c>
      <c r="I147" s="12">
        <f t="shared" si="33"/>
        <v>0</v>
      </c>
      <c r="J147" s="12">
        <f t="shared" si="33"/>
        <v>0</v>
      </c>
      <c r="K147" s="12">
        <f t="shared" si="33"/>
        <v>0</v>
      </c>
      <c r="L147" s="12">
        <f t="shared" si="33"/>
        <v>0</v>
      </c>
      <c r="M147" s="12"/>
      <c r="N147" s="12"/>
      <c r="O147" s="12"/>
      <c r="P147" s="14"/>
      <c r="Q147" s="12"/>
      <c r="R147" s="14"/>
      <c r="S147" s="48"/>
    </row>
    <row r="148" spans="1:19" ht="27.75" customHeight="1" x14ac:dyDescent="0.25">
      <c r="A148" s="109"/>
      <c r="B148" s="105" t="s">
        <v>240</v>
      </c>
      <c r="C148" s="13" t="s">
        <v>241</v>
      </c>
      <c r="D148" s="9">
        <f t="shared" si="29"/>
        <v>10</v>
      </c>
      <c r="E148" s="12"/>
      <c r="F148" s="12"/>
      <c r="G148" s="12">
        <v>10</v>
      </c>
      <c r="H148" s="12"/>
      <c r="I148" s="12"/>
      <c r="J148" s="12"/>
      <c r="K148" s="12"/>
      <c r="L148" s="12"/>
      <c r="M148" s="11">
        <v>2060704</v>
      </c>
      <c r="N148" s="11" t="s">
        <v>25</v>
      </c>
      <c r="O148" s="25">
        <v>502</v>
      </c>
      <c r="P148" s="23" t="s">
        <v>164</v>
      </c>
      <c r="Q148" s="12"/>
      <c r="R148" s="14"/>
      <c r="S148" s="17" t="s">
        <v>165</v>
      </c>
    </row>
    <row r="149" spans="1:19" ht="27.75" customHeight="1" x14ac:dyDescent="0.25">
      <c r="A149" s="109"/>
      <c r="B149" s="105"/>
      <c r="C149" s="47" t="s">
        <v>242</v>
      </c>
      <c r="D149" s="9">
        <f t="shared" si="29"/>
        <v>10</v>
      </c>
      <c r="E149" s="12"/>
      <c r="F149" s="12">
        <v>10</v>
      </c>
      <c r="G149" s="12"/>
      <c r="H149" s="12"/>
      <c r="I149" s="12"/>
      <c r="J149" s="12"/>
      <c r="K149" s="12"/>
      <c r="L149" s="12"/>
      <c r="M149" s="25">
        <v>2060704</v>
      </c>
      <c r="N149" s="25" t="s">
        <v>25</v>
      </c>
      <c r="O149" s="25">
        <v>507</v>
      </c>
      <c r="P149" s="23" t="s">
        <v>145</v>
      </c>
      <c r="Q149" s="12"/>
      <c r="R149" s="14"/>
      <c r="S149" s="17" t="s">
        <v>148</v>
      </c>
    </row>
  </sheetData>
  <autoFilter ref="A1:S149">
    <filterColumn colId="0" showButton="0"/>
    <filterColumn colId="1" showButton="0"/>
  </autoFilter>
  <mergeCells count="74">
    <mergeCell ref="C120:C121"/>
    <mergeCell ref="A137:A141"/>
    <mergeCell ref="A142:A146"/>
    <mergeCell ref="A147:A149"/>
    <mergeCell ref="B14:B16"/>
    <mergeCell ref="B17:B19"/>
    <mergeCell ref="B20:B22"/>
    <mergeCell ref="B24:B26"/>
    <mergeCell ref="B32:B34"/>
    <mergeCell ref="B40:B83"/>
    <mergeCell ref="B94:B106"/>
    <mergeCell ref="B108:B109"/>
    <mergeCell ref="B112:B114"/>
    <mergeCell ref="B116:B117"/>
    <mergeCell ref="B120:B121"/>
    <mergeCell ref="B148:B149"/>
    <mergeCell ref="B142:C142"/>
    <mergeCell ref="B147:C147"/>
    <mergeCell ref="A7:A8"/>
    <mergeCell ref="A9:A10"/>
    <mergeCell ref="A11:A12"/>
    <mergeCell ref="A13:A37"/>
    <mergeCell ref="A38:A87"/>
    <mergeCell ref="A88:A91"/>
    <mergeCell ref="A93:A106"/>
    <mergeCell ref="A107:A110"/>
    <mergeCell ref="A111:A118"/>
    <mergeCell ref="A119:A121"/>
    <mergeCell ref="A122:A125"/>
    <mergeCell ref="A126:A129"/>
    <mergeCell ref="A130:A133"/>
    <mergeCell ref="A134:A136"/>
    <mergeCell ref="B122:C122"/>
    <mergeCell ref="B126:C126"/>
    <mergeCell ref="B130:C130"/>
    <mergeCell ref="B134:C134"/>
    <mergeCell ref="B137:C137"/>
    <mergeCell ref="A92:C92"/>
    <mergeCell ref="B93:C93"/>
    <mergeCell ref="B107:C107"/>
    <mergeCell ref="B111:C111"/>
    <mergeCell ref="B119:C119"/>
    <mergeCell ref="C108:C109"/>
    <mergeCell ref="C112:C113"/>
    <mergeCell ref="B87:C87"/>
    <mergeCell ref="B88:C88"/>
    <mergeCell ref="B89:C89"/>
    <mergeCell ref="B90:C90"/>
    <mergeCell ref="B91:C91"/>
    <mergeCell ref="B38:C38"/>
    <mergeCell ref="B39:C39"/>
    <mergeCell ref="B84:C84"/>
    <mergeCell ref="B85:C85"/>
    <mergeCell ref="B86:C86"/>
    <mergeCell ref="C46:C47"/>
    <mergeCell ref="C60:C61"/>
    <mergeCell ref="C74:C75"/>
    <mergeCell ref="B13:C13"/>
    <mergeCell ref="B29:C29"/>
    <mergeCell ref="B30:C30"/>
    <mergeCell ref="B36:C36"/>
    <mergeCell ref="B37:C37"/>
    <mergeCell ref="C18:C19"/>
    <mergeCell ref="C33:C34"/>
    <mergeCell ref="B7:C7"/>
    <mergeCell ref="B8:C8"/>
    <mergeCell ref="B9:C9"/>
    <mergeCell ref="B11:C11"/>
    <mergeCell ref="B12:C12"/>
    <mergeCell ref="A1:C1"/>
    <mergeCell ref="A2:S2"/>
    <mergeCell ref="A3:S3"/>
    <mergeCell ref="A5:C5"/>
    <mergeCell ref="A6:C6"/>
  </mergeCells>
  <phoneticPr fontId="12" type="noConversion"/>
  <printOptions horizontalCentered="1"/>
  <pageMargins left="0.23622047244094499" right="7.8740157480315001E-2" top="0.511811023622047" bottom="0.47244094488188998" header="0.196850393700787" footer="0.31496062992126"/>
  <pageSetup paperSize="9" scale="8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邹倩 null</cp:lastModifiedBy>
  <cp:lastPrinted>2023-06-16T07:23:00Z</cp:lastPrinted>
  <dcterms:created xsi:type="dcterms:W3CDTF">2006-09-13T19:21:00Z</dcterms:created>
  <dcterms:modified xsi:type="dcterms:W3CDTF">2024-01-05T01:36:52Z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12914DDD94F64FAFA4095E9C33D278E0</vt:lpwstr>
  </property>
</Properties>
</file>