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30" windowWidth="28800" windowHeight="12345"/>
  </bookViews>
  <sheets>
    <sheet name="附件1汇总表 " sheetId="18" r:id="rId1"/>
    <sheet name="附件2中小学省培" sheetId="10" r:id="rId2"/>
    <sheet name="附件3双名工作室" sheetId="11" r:id="rId3"/>
    <sheet name="附件4芙蓉教学名师" sheetId="13" r:id="rId4"/>
    <sheet name="附件5职教省培" sheetId="14" r:id="rId5"/>
    <sheet name="附件6省属高校全国黄大年式教学团队" sheetId="17" r:id="rId6"/>
    <sheet name="附件7语言文字、高校教师队伍建设、教师综合 " sheetId="20" r:id="rId7"/>
  </sheets>
  <definedNames>
    <definedName name="_xlnm._FilterDatabase" localSheetId="0" hidden="1">'附件1汇总表 '!$A$52:$Q$248</definedName>
    <definedName name="_xlnm._FilterDatabase" localSheetId="1" hidden="1">附件2中小学省培!$A$3:$J$34</definedName>
    <definedName name="_xlnm._FilterDatabase" localSheetId="2" hidden="1">附件3双名工作室!$A$3:$G$128</definedName>
    <definedName name="_xlnm._FilterDatabase" localSheetId="4" hidden="1">附件5职教省培!$A$1:$J$41</definedName>
    <definedName name="_xlnm._FilterDatabase" localSheetId="5" hidden="1">附件6省属高校全国黄大年式教学团队!$A$3:$G$28</definedName>
    <definedName name="_xlnm._FilterDatabase" localSheetId="6" hidden="1">'附件7语言文字、高校教师队伍建设、教师综合 '!$A$3:$J$33</definedName>
    <definedName name="_xlnm.Print_Titles" localSheetId="0">'附件1汇总表 '!$4:$4</definedName>
    <definedName name="_xlnm.Print_Titles" localSheetId="1">附件2中小学省培!$3:$3</definedName>
    <definedName name="_xlnm.Print_Titles" localSheetId="2">附件3双名工作室!$3:$3</definedName>
    <definedName name="_xlnm.Print_Titles" localSheetId="3">附件4芙蓉教学名师!$3:$3</definedName>
    <definedName name="_xlnm.Print_Titles" localSheetId="4">附件5职教省培!$3:$3</definedName>
    <definedName name="_xlnm.Print_Titles" localSheetId="5">附件6省属高校全国黄大年式教学团队!$3:$3</definedName>
    <definedName name="_xlnm.Print_Titles" localSheetId="6">'附件7语言文字、高校教师队伍建设、教师综合 '!$3:$3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20" l="1"/>
  <c r="I28" i="20"/>
  <c r="I26" i="20"/>
  <c r="H26" i="20"/>
  <c r="I24" i="20"/>
  <c r="H24" i="20"/>
  <c r="I23" i="20"/>
  <c r="H23" i="20"/>
  <c r="I13" i="20"/>
  <c r="I11" i="20"/>
  <c r="I8" i="20"/>
  <c r="H8" i="20"/>
  <c r="I5" i="20"/>
  <c r="H5" i="20"/>
  <c r="I4" i="20"/>
  <c r="H4" i="20"/>
  <c r="I40" i="14"/>
  <c r="I38" i="14"/>
  <c r="I36" i="14"/>
  <c r="I33" i="14"/>
  <c r="I32" i="14"/>
  <c r="H32" i="14"/>
  <c r="I12" i="14"/>
  <c r="H12" i="14"/>
  <c r="I11" i="14"/>
  <c r="I10" i="14"/>
  <c r="I6" i="14"/>
  <c r="I5" i="14"/>
  <c r="H5" i="14"/>
  <c r="I4" i="14"/>
  <c r="H4" i="14"/>
  <c r="F74" i="13"/>
  <c r="D74" i="13"/>
  <c r="F69" i="13"/>
  <c r="D69" i="13"/>
  <c r="F66" i="13"/>
  <c r="D66" i="13"/>
  <c r="F61" i="13"/>
  <c r="D61" i="13"/>
  <c r="F56" i="13"/>
  <c r="D56" i="13"/>
  <c r="F51" i="13"/>
  <c r="D51" i="13"/>
  <c r="F48" i="13"/>
  <c r="D48" i="13"/>
  <c r="F44" i="13"/>
  <c r="D44" i="13"/>
  <c r="F38" i="13"/>
  <c r="D38" i="13"/>
  <c r="F34" i="13"/>
  <c r="D34" i="13"/>
  <c r="F29" i="13"/>
  <c r="D29" i="13"/>
  <c r="F26" i="13"/>
  <c r="D26" i="13"/>
  <c r="F20" i="13"/>
  <c r="D20" i="13"/>
  <c r="F11" i="13"/>
  <c r="D11" i="13"/>
  <c r="F5" i="13"/>
  <c r="D5" i="13"/>
  <c r="F4" i="13"/>
  <c r="D4" i="13"/>
  <c r="E125" i="11"/>
  <c r="D125" i="11"/>
  <c r="E120" i="11"/>
  <c r="D120" i="11"/>
  <c r="E115" i="11"/>
  <c r="D115" i="11"/>
  <c r="E108" i="11"/>
  <c r="D108" i="11"/>
  <c r="E100" i="11"/>
  <c r="D100" i="11"/>
  <c r="E94" i="11"/>
  <c r="D94" i="11"/>
  <c r="E91" i="11"/>
  <c r="D91" i="11"/>
  <c r="E81" i="11"/>
  <c r="D81" i="11"/>
  <c r="E75" i="11"/>
  <c r="D75" i="11"/>
  <c r="E68" i="11"/>
  <c r="D68" i="11"/>
  <c r="E58" i="11"/>
  <c r="D58" i="11"/>
  <c r="E53" i="11"/>
  <c r="D53" i="11"/>
  <c r="E44" i="11"/>
  <c r="D44" i="11"/>
  <c r="E21" i="11"/>
  <c r="D21" i="11"/>
  <c r="E5" i="11"/>
  <c r="D5" i="11"/>
  <c r="E4" i="11"/>
  <c r="D4" i="11"/>
  <c r="I31" i="10"/>
  <c r="I29" i="10"/>
  <c r="I22" i="10"/>
  <c r="I21" i="10"/>
  <c r="H21" i="10"/>
  <c r="I18" i="10"/>
  <c r="H18" i="10"/>
  <c r="I17" i="10"/>
  <c r="I9" i="10"/>
  <c r="I6" i="10"/>
  <c r="I5" i="10"/>
  <c r="H5" i="10"/>
  <c r="I4" i="10"/>
  <c r="H4" i="10"/>
  <c r="G248" i="18"/>
  <c r="G247" i="18"/>
  <c r="G246" i="18"/>
  <c r="G245" i="18"/>
  <c r="G244" i="18"/>
  <c r="G243" i="18"/>
  <c r="P242" i="18"/>
  <c r="O242" i="18"/>
  <c r="N242" i="18"/>
  <c r="M242" i="18"/>
  <c r="L242" i="18"/>
  <c r="K242" i="18"/>
  <c r="J242" i="18"/>
  <c r="I242" i="18"/>
  <c r="H242" i="18"/>
  <c r="G242" i="18"/>
  <c r="P241" i="18"/>
  <c r="O241" i="18"/>
  <c r="N241" i="18"/>
  <c r="M241" i="18"/>
  <c r="L241" i="18"/>
  <c r="K241" i="18"/>
  <c r="J241" i="18"/>
  <c r="I241" i="18"/>
  <c r="H241" i="18"/>
  <c r="G241" i="18"/>
  <c r="G240" i="18"/>
  <c r="G239" i="18"/>
  <c r="G238" i="18"/>
  <c r="P237" i="18"/>
  <c r="O237" i="18"/>
  <c r="N237" i="18"/>
  <c r="M237" i="18"/>
  <c r="L237" i="18"/>
  <c r="K237" i="18"/>
  <c r="J237" i="18"/>
  <c r="I237" i="18"/>
  <c r="H237" i="18"/>
  <c r="G237" i="18"/>
  <c r="G236" i="18"/>
  <c r="G235" i="18"/>
  <c r="G234" i="18"/>
  <c r="G233" i="18"/>
  <c r="G232" i="18"/>
  <c r="P231" i="18"/>
  <c r="O231" i="18"/>
  <c r="N231" i="18"/>
  <c r="M231" i="18"/>
  <c r="L231" i="18"/>
  <c r="K231" i="18"/>
  <c r="J231" i="18"/>
  <c r="I231" i="18"/>
  <c r="H231" i="18"/>
  <c r="G231" i="18"/>
  <c r="P230" i="18"/>
  <c r="O230" i="18"/>
  <c r="N230" i="18"/>
  <c r="M230" i="18"/>
  <c r="L230" i="18"/>
  <c r="K230" i="18"/>
  <c r="J230" i="18"/>
  <c r="I230" i="18"/>
  <c r="H230" i="18"/>
  <c r="G230" i="18"/>
  <c r="G229" i="18"/>
  <c r="G228" i="18"/>
  <c r="G227" i="18"/>
  <c r="G226" i="18"/>
  <c r="G225" i="18"/>
  <c r="G224" i="18"/>
  <c r="P223" i="18"/>
  <c r="O223" i="18"/>
  <c r="N223" i="18"/>
  <c r="M223" i="18"/>
  <c r="L223" i="18"/>
  <c r="K223" i="18"/>
  <c r="J223" i="18"/>
  <c r="I223" i="18"/>
  <c r="H223" i="18"/>
  <c r="G223" i="18"/>
  <c r="P222" i="18"/>
  <c r="O222" i="18"/>
  <c r="N222" i="18"/>
  <c r="M222" i="18"/>
  <c r="L222" i="18"/>
  <c r="K222" i="18"/>
  <c r="J222" i="18"/>
  <c r="I222" i="18"/>
  <c r="H222" i="18"/>
  <c r="G222" i="18"/>
  <c r="G221" i="18"/>
  <c r="G220" i="18"/>
  <c r="G219" i="18"/>
  <c r="G218" i="18"/>
  <c r="G217" i="18"/>
  <c r="P216" i="18"/>
  <c r="O216" i="18"/>
  <c r="N216" i="18"/>
  <c r="M216" i="18"/>
  <c r="L216" i="18"/>
  <c r="K216" i="18"/>
  <c r="J216" i="18"/>
  <c r="I216" i="18"/>
  <c r="H216" i="18"/>
  <c r="G216" i="18"/>
  <c r="G215" i="18"/>
  <c r="G214" i="18"/>
  <c r="G213" i="18"/>
  <c r="G212" i="18"/>
  <c r="G211" i="18"/>
  <c r="P210" i="18"/>
  <c r="O210" i="18"/>
  <c r="N210" i="18"/>
  <c r="M210" i="18"/>
  <c r="L210" i="18"/>
  <c r="K210" i="18"/>
  <c r="J210" i="18"/>
  <c r="I210" i="18"/>
  <c r="H210" i="18"/>
  <c r="G210" i="18"/>
  <c r="P209" i="18"/>
  <c r="O209" i="18"/>
  <c r="N209" i="18"/>
  <c r="M209" i="18"/>
  <c r="L209" i="18"/>
  <c r="K209" i="18"/>
  <c r="J209" i="18"/>
  <c r="I209" i="18"/>
  <c r="H209" i="18"/>
  <c r="G209" i="18"/>
  <c r="G208" i="18"/>
  <c r="G207" i="18"/>
  <c r="G206" i="18"/>
  <c r="G205" i="18"/>
  <c r="G204" i="18"/>
  <c r="G203" i="18"/>
  <c r="G202" i="18"/>
  <c r="G201" i="18"/>
  <c r="G200" i="18"/>
  <c r="G199" i="18"/>
  <c r="G198" i="18"/>
  <c r="G197" i="18"/>
  <c r="P196" i="18"/>
  <c r="O196" i="18"/>
  <c r="N196" i="18"/>
  <c r="M196" i="18"/>
  <c r="L196" i="18"/>
  <c r="K196" i="18"/>
  <c r="J196" i="18"/>
  <c r="I196" i="18"/>
  <c r="H196" i="18"/>
  <c r="G196" i="18"/>
  <c r="P195" i="18"/>
  <c r="O195" i="18"/>
  <c r="N195" i="18"/>
  <c r="M195" i="18"/>
  <c r="L195" i="18"/>
  <c r="K195" i="18"/>
  <c r="J195" i="18"/>
  <c r="I195" i="18"/>
  <c r="H195" i="18"/>
  <c r="G195" i="18"/>
  <c r="G194" i="18"/>
  <c r="G193" i="18"/>
  <c r="G192" i="18"/>
  <c r="G191" i="18"/>
  <c r="G190" i="18"/>
  <c r="G189" i="18"/>
  <c r="P188" i="18"/>
  <c r="O188" i="18"/>
  <c r="N188" i="18"/>
  <c r="M188" i="18"/>
  <c r="L188" i="18"/>
  <c r="K188" i="18"/>
  <c r="J188" i="18"/>
  <c r="I188" i="18"/>
  <c r="H188" i="18"/>
  <c r="G188" i="18"/>
  <c r="G187" i="18"/>
  <c r="G186" i="18"/>
  <c r="G185" i="18"/>
  <c r="P184" i="18"/>
  <c r="O184" i="18"/>
  <c r="N184" i="18"/>
  <c r="M184" i="18"/>
  <c r="L184" i="18"/>
  <c r="K184" i="18"/>
  <c r="J184" i="18"/>
  <c r="I184" i="18"/>
  <c r="H184" i="18"/>
  <c r="G184" i="18"/>
  <c r="P183" i="18"/>
  <c r="O183" i="18"/>
  <c r="N183" i="18"/>
  <c r="M183" i="18"/>
  <c r="L183" i="18"/>
  <c r="K183" i="18"/>
  <c r="J183" i="18"/>
  <c r="I183" i="18"/>
  <c r="H183" i="18"/>
  <c r="G183" i="18"/>
  <c r="G182" i="18"/>
  <c r="G181" i="18"/>
  <c r="G180" i="18"/>
  <c r="G179" i="18"/>
  <c r="P178" i="18"/>
  <c r="O178" i="18"/>
  <c r="N178" i="18"/>
  <c r="M178" i="18"/>
  <c r="L178" i="18"/>
  <c r="K178" i="18"/>
  <c r="J178" i="18"/>
  <c r="I178" i="18"/>
  <c r="H178" i="18"/>
  <c r="G178" i="18"/>
  <c r="P177" i="18"/>
  <c r="O177" i="18"/>
  <c r="N177" i="18"/>
  <c r="M177" i="18"/>
  <c r="L177" i="18"/>
  <c r="K177" i="18"/>
  <c r="J177" i="18"/>
  <c r="I177" i="18"/>
  <c r="H177" i="18"/>
  <c r="G177" i="18"/>
  <c r="G176" i="18"/>
  <c r="G175" i="18"/>
  <c r="G174" i="18"/>
  <c r="P173" i="18"/>
  <c r="O173" i="18"/>
  <c r="N173" i="18"/>
  <c r="M173" i="18"/>
  <c r="L173" i="18"/>
  <c r="K173" i="18"/>
  <c r="J173" i="18"/>
  <c r="I173" i="18"/>
  <c r="H173" i="18"/>
  <c r="G173" i="18"/>
  <c r="G172" i="18"/>
  <c r="G171" i="18"/>
  <c r="G170" i="18"/>
  <c r="P169" i="18"/>
  <c r="O169" i="18"/>
  <c r="N169" i="18"/>
  <c r="M169" i="18"/>
  <c r="L169" i="18"/>
  <c r="K169" i="18"/>
  <c r="J169" i="18"/>
  <c r="I169" i="18"/>
  <c r="H169" i="18"/>
  <c r="G169" i="18"/>
  <c r="G168" i="18"/>
  <c r="G167" i="18"/>
  <c r="G166" i="18"/>
  <c r="P165" i="18"/>
  <c r="O165" i="18"/>
  <c r="N165" i="18"/>
  <c r="M165" i="18"/>
  <c r="L165" i="18"/>
  <c r="K165" i="18"/>
  <c r="J165" i="18"/>
  <c r="I165" i="18"/>
  <c r="H165" i="18"/>
  <c r="G165" i="18"/>
  <c r="G164" i="18"/>
  <c r="G163" i="18"/>
  <c r="G162" i="18"/>
  <c r="G161" i="18"/>
  <c r="G160" i="18"/>
  <c r="G159" i="18"/>
  <c r="P158" i="18"/>
  <c r="O158" i="18"/>
  <c r="N158" i="18"/>
  <c r="M158" i="18"/>
  <c r="L158" i="18"/>
  <c r="K158" i="18"/>
  <c r="J158" i="18"/>
  <c r="I158" i="18"/>
  <c r="H158" i="18"/>
  <c r="G158" i="18"/>
  <c r="P157" i="18"/>
  <c r="O157" i="18"/>
  <c r="N157" i="18"/>
  <c r="M157" i="18"/>
  <c r="L157" i="18"/>
  <c r="K157" i="18"/>
  <c r="J157" i="18"/>
  <c r="I157" i="18"/>
  <c r="H157" i="18"/>
  <c r="G157" i="18"/>
  <c r="G156" i="18"/>
  <c r="G155" i="18"/>
  <c r="G154" i="18"/>
  <c r="G153" i="18"/>
  <c r="P152" i="18"/>
  <c r="O152" i="18"/>
  <c r="N152" i="18"/>
  <c r="M152" i="18"/>
  <c r="L152" i="18"/>
  <c r="K152" i="18"/>
  <c r="J152" i="18"/>
  <c r="I152" i="18"/>
  <c r="H152" i="18"/>
  <c r="G152" i="18"/>
  <c r="G151" i="18"/>
  <c r="G150" i="18"/>
  <c r="G149" i="18"/>
  <c r="G148" i="18"/>
  <c r="P147" i="18"/>
  <c r="O147" i="18"/>
  <c r="N147" i="18"/>
  <c r="M147" i="18"/>
  <c r="L147" i="18"/>
  <c r="K147" i="18"/>
  <c r="J147" i="18"/>
  <c r="I147" i="18"/>
  <c r="H147" i="18"/>
  <c r="G147" i="18"/>
  <c r="G146" i="18"/>
  <c r="G145" i="18"/>
  <c r="G144" i="18"/>
  <c r="G143" i="18"/>
  <c r="P142" i="18"/>
  <c r="O142" i="18"/>
  <c r="N142" i="18"/>
  <c r="M142" i="18"/>
  <c r="L142" i="18"/>
  <c r="K142" i="18"/>
  <c r="J142" i="18"/>
  <c r="I142" i="18"/>
  <c r="H142" i="18"/>
  <c r="G142" i="18"/>
  <c r="P141" i="18"/>
  <c r="O141" i="18"/>
  <c r="N141" i="18"/>
  <c r="M141" i="18"/>
  <c r="L141" i="18"/>
  <c r="K141" i="18"/>
  <c r="J141" i="18"/>
  <c r="I141" i="18"/>
  <c r="H141" i="18"/>
  <c r="G141" i="18"/>
  <c r="G140" i="18"/>
  <c r="G139" i="18"/>
  <c r="G138" i="18"/>
  <c r="P137" i="18"/>
  <c r="O137" i="18"/>
  <c r="N137" i="18"/>
  <c r="M137" i="18"/>
  <c r="L137" i="18"/>
  <c r="K137" i="18"/>
  <c r="J137" i="18"/>
  <c r="I137" i="18"/>
  <c r="H137" i="18"/>
  <c r="G137" i="18"/>
  <c r="G136" i="18"/>
  <c r="G135" i="18"/>
  <c r="P134" i="18"/>
  <c r="O134" i="18"/>
  <c r="N134" i="18"/>
  <c r="M134" i="18"/>
  <c r="L134" i="18"/>
  <c r="K134" i="18"/>
  <c r="J134" i="18"/>
  <c r="I134" i="18"/>
  <c r="H134" i="18"/>
  <c r="G134" i="18"/>
  <c r="G133" i="18"/>
  <c r="G132" i="18"/>
  <c r="G131" i="18"/>
  <c r="G130" i="18"/>
  <c r="P129" i="18"/>
  <c r="O129" i="18"/>
  <c r="N129" i="18"/>
  <c r="M129" i="18"/>
  <c r="L129" i="18"/>
  <c r="K129" i="18"/>
  <c r="J129" i="18"/>
  <c r="I129" i="18"/>
  <c r="H129" i="18"/>
  <c r="G129" i="18"/>
  <c r="G128" i="18"/>
  <c r="G127" i="18"/>
  <c r="G126" i="18"/>
  <c r="G125" i="18"/>
  <c r="P124" i="18"/>
  <c r="O124" i="18"/>
  <c r="N124" i="18"/>
  <c r="M124" i="18"/>
  <c r="L124" i="18"/>
  <c r="K124" i="18"/>
  <c r="J124" i="18"/>
  <c r="I124" i="18"/>
  <c r="H124" i="18"/>
  <c r="G124" i="18"/>
  <c r="G123" i="18"/>
  <c r="G122" i="18"/>
  <c r="G121" i="18"/>
  <c r="G120" i="18"/>
  <c r="G119" i="18"/>
  <c r="G118" i="18"/>
  <c r="G117" i="18"/>
  <c r="G116" i="18"/>
  <c r="P115" i="18"/>
  <c r="O115" i="18"/>
  <c r="N115" i="18"/>
  <c r="M115" i="18"/>
  <c r="L115" i="18"/>
  <c r="K115" i="18"/>
  <c r="J115" i="18"/>
  <c r="I115" i="18"/>
  <c r="H115" i="18"/>
  <c r="G115" i="18"/>
  <c r="P114" i="18"/>
  <c r="O114" i="18"/>
  <c r="N114" i="18"/>
  <c r="M114" i="18"/>
  <c r="L114" i="18"/>
  <c r="K114" i="18"/>
  <c r="J114" i="18"/>
  <c r="I114" i="18"/>
  <c r="H114" i="18"/>
  <c r="G114" i="18"/>
  <c r="G113" i="18"/>
  <c r="G112" i="18"/>
  <c r="G111" i="18"/>
  <c r="G110" i="18"/>
  <c r="G109" i="18"/>
  <c r="P108" i="18"/>
  <c r="O108" i="18"/>
  <c r="N108" i="18"/>
  <c r="M108" i="18"/>
  <c r="L108" i="18"/>
  <c r="K108" i="18"/>
  <c r="J108" i="18"/>
  <c r="I108" i="18"/>
  <c r="H108" i="18"/>
  <c r="G108" i="18"/>
  <c r="G107" i="18"/>
  <c r="G106" i="18"/>
  <c r="P105" i="18"/>
  <c r="O105" i="18"/>
  <c r="N105" i="18"/>
  <c r="M105" i="18"/>
  <c r="L105" i="18"/>
  <c r="K105" i="18"/>
  <c r="J105" i="18"/>
  <c r="I105" i="18"/>
  <c r="H105" i="18"/>
  <c r="G105" i="18"/>
  <c r="G104" i="18"/>
  <c r="G103" i="18"/>
  <c r="G102" i="18"/>
  <c r="G101" i="18"/>
  <c r="G100" i="18"/>
  <c r="G99" i="18"/>
  <c r="P98" i="18"/>
  <c r="O98" i="18"/>
  <c r="N98" i="18"/>
  <c r="M98" i="18"/>
  <c r="L98" i="18"/>
  <c r="K98" i="18"/>
  <c r="J98" i="18"/>
  <c r="I98" i="18"/>
  <c r="H98" i="18"/>
  <c r="G98" i="18"/>
  <c r="G97" i="18"/>
  <c r="G96" i="18"/>
  <c r="G95" i="18"/>
  <c r="G94" i="18"/>
  <c r="G93" i="18"/>
  <c r="G92" i="18"/>
  <c r="G91" i="18"/>
  <c r="G90" i="18"/>
  <c r="P89" i="18"/>
  <c r="O89" i="18"/>
  <c r="N89" i="18"/>
  <c r="M89" i="18"/>
  <c r="L89" i="18"/>
  <c r="K89" i="18"/>
  <c r="J89" i="18"/>
  <c r="I89" i="18"/>
  <c r="H89" i="18"/>
  <c r="G89" i="18"/>
  <c r="P88" i="18"/>
  <c r="O88" i="18"/>
  <c r="N88" i="18"/>
  <c r="M88" i="18"/>
  <c r="L88" i="18"/>
  <c r="K88" i="18"/>
  <c r="J88" i="18"/>
  <c r="I88" i="18"/>
  <c r="H88" i="18"/>
  <c r="G88" i="18"/>
  <c r="G87" i="18"/>
  <c r="G86" i="18"/>
  <c r="G85" i="18"/>
  <c r="G84" i="18"/>
  <c r="G83" i="18"/>
  <c r="P82" i="18"/>
  <c r="O82" i="18"/>
  <c r="N82" i="18"/>
  <c r="M82" i="18"/>
  <c r="L82" i="18"/>
  <c r="K82" i="18"/>
  <c r="J82" i="18"/>
  <c r="I82" i="18"/>
  <c r="H82" i="18"/>
  <c r="G82" i="18"/>
  <c r="G81" i="18"/>
  <c r="G80" i="18"/>
  <c r="P79" i="18"/>
  <c r="O79" i="18"/>
  <c r="N79" i="18"/>
  <c r="M79" i="18"/>
  <c r="L79" i="18"/>
  <c r="K79" i="18"/>
  <c r="J79" i="18"/>
  <c r="I79" i="18"/>
  <c r="H79" i="18"/>
  <c r="G79" i="18"/>
  <c r="G78" i="18"/>
  <c r="G77" i="18"/>
  <c r="P76" i="18"/>
  <c r="O76" i="18"/>
  <c r="N76" i="18"/>
  <c r="M76" i="18"/>
  <c r="L76" i="18"/>
  <c r="K76" i="18"/>
  <c r="J76" i="18"/>
  <c r="I76" i="18"/>
  <c r="H76" i="18"/>
  <c r="G76" i="18"/>
  <c r="G75" i="18"/>
  <c r="G74" i="18"/>
  <c r="G73" i="18"/>
  <c r="G72" i="18"/>
  <c r="G71" i="18"/>
  <c r="P70" i="18"/>
  <c r="O70" i="18"/>
  <c r="N70" i="18"/>
  <c r="M70" i="18"/>
  <c r="L70" i="18"/>
  <c r="K70" i="18"/>
  <c r="J70" i="18"/>
  <c r="I70" i="18"/>
  <c r="H70" i="18"/>
  <c r="G70" i="18"/>
  <c r="G69" i="18"/>
  <c r="G68" i="18"/>
  <c r="G67" i="18"/>
  <c r="G66" i="18"/>
  <c r="G65" i="18"/>
  <c r="G64" i="18"/>
  <c r="G63" i="18"/>
  <c r="G62" i="18"/>
  <c r="G61" i="18"/>
  <c r="G60" i="18"/>
  <c r="G59" i="18"/>
  <c r="G58" i="18"/>
  <c r="G57" i="18"/>
  <c r="G56" i="18"/>
  <c r="G55" i="18"/>
  <c r="P54" i="18"/>
  <c r="O54" i="18"/>
  <c r="N54" i="18"/>
  <c r="M54" i="18"/>
  <c r="L54" i="18"/>
  <c r="K54" i="18"/>
  <c r="J54" i="18"/>
  <c r="I54" i="18"/>
  <c r="H54" i="18"/>
  <c r="G54" i="18"/>
  <c r="P53" i="18"/>
  <c r="O53" i="18"/>
  <c r="N53" i="18"/>
  <c r="M53" i="18"/>
  <c r="L53" i="18"/>
  <c r="K53" i="18"/>
  <c r="J53" i="18"/>
  <c r="I53" i="18"/>
  <c r="H53" i="18"/>
  <c r="G53" i="18"/>
  <c r="P52" i="18"/>
  <c r="O52" i="18"/>
  <c r="M52" i="18"/>
  <c r="L52" i="18"/>
  <c r="K52" i="18"/>
  <c r="J52" i="18"/>
  <c r="I52" i="18"/>
  <c r="H52" i="18"/>
  <c r="G52" i="18"/>
  <c r="G51" i="18"/>
  <c r="P50" i="18"/>
  <c r="O50" i="18"/>
  <c r="N50" i="18"/>
  <c r="M50" i="18"/>
  <c r="L50" i="18"/>
  <c r="K50" i="18"/>
  <c r="J50" i="18"/>
  <c r="I50" i="18"/>
  <c r="H50" i="18"/>
  <c r="G50" i="18"/>
  <c r="G49" i="18"/>
  <c r="G48" i="18"/>
  <c r="G47" i="18"/>
  <c r="G46" i="18"/>
  <c r="G45" i="18"/>
  <c r="P44" i="18"/>
  <c r="O44" i="18"/>
  <c r="N44" i="18"/>
  <c r="M44" i="18"/>
  <c r="L44" i="18"/>
  <c r="K44" i="18"/>
  <c r="J44" i="18"/>
  <c r="I44" i="18"/>
  <c r="H44" i="18"/>
  <c r="G44" i="18"/>
  <c r="G43" i="18"/>
  <c r="G42" i="18"/>
  <c r="G41" i="18"/>
  <c r="G40" i="18"/>
  <c r="G39" i="18"/>
  <c r="G38" i="18"/>
  <c r="G37" i="18"/>
  <c r="G36" i="18"/>
  <c r="P35" i="18"/>
  <c r="G35" i="18"/>
  <c r="G34" i="18"/>
  <c r="G33" i="18"/>
  <c r="G32" i="18"/>
  <c r="G31" i="18"/>
  <c r="G30" i="18"/>
  <c r="G29" i="18"/>
  <c r="P28" i="18"/>
  <c r="G28" i="18"/>
  <c r="G27" i="18"/>
  <c r="G26" i="18"/>
  <c r="G25" i="18"/>
  <c r="P24" i="18"/>
  <c r="G24" i="18"/>
  <c r="G23" i="18"/>
  <c r="G22" i="18"/>
  <c r="G21" i="18"/>
  <c r="G20" i="18"/>
  <c r="G19" i="18"/>
  <c r="G18" i="18"/>
  <c r="G17" i="18"/>
  <c r="G16" i="18"/>
  <c r="G15" i="18"/>
  <c r="G14" i="18"/>
  <c r="G13" i="18"/>
  <c r="G12" i="18"/>
  <c r="G11" i="18"/>
  <c r="G10" i="18"/>
  <c r="G9" i="18"/>
  <c r="P8" i="18"/>
  <c r="O8" i="18"/>
  <c r="N8" i="18"/>
  <c r="M8" i="18"/>
  <c r="L8" i="18"/>
  <c r="K8" i="18"/>
  <c r="J8" i="18"/>
  <c r="I8" i="18"/>
  <c r="H8" i="18"/>
  <c r="G8" i="18"/>
  <c r="P7" i="18"/>
  <c r="O7" i="18"/>
  <c r="N7" i="18"/>
  <c r="M7" i="18"/>
  <c r="L7" i="18"/>
  <c r="K7" i="18"/>
  <c r="J7" i="18"/>
  <c r="I7" i="18"/>
  <c r="H7" i="18"/>
  <c r="G7" i="18"/>
  <c r="P6" i="18"/>
  <c r="O6" i="18"/>
  <c r="N6" i="18"/>
  <c r="M6" i="18"/>
  <c r="L6" i="18"/>
  <c r="K6" i="18"/>
  <c r="J6" i="18"/>
  <c r="I6" i="18"/>
  <c r="H6" i="18"/>
  <c r="G6" i="18"/>
  <c r="P5" i="18"/>
  <c r="O5" i="18"/>
  <c r="N5" i="18"/>
  <c r="M5" i="18"/>
  <c r="L5" i="18"/>
  <c r="K5" i="18"/>
  <c r="J5" i="18"/>
  <c r="I5" i="18"/>
  <c r="H5" i="18"/>
  <c r="G5" i="18"/>
</calcChain>
</file>

<file path=xl/sharedStrings.xml><?xml version="1.0" encoding="utf-8"?>
<sst xmlns="http://schemas.openxmlformats.org/spreadsheetml/2006/main" count="2061" uniqueCount="724">
  <si>
    <t>附件1</t>
  </si>
  <si>
    <t>单位：万元</t>
  </si>
  <si>
    <t>单位名称</t>
  </si>
  <si>
    <t>功能科目</t>
  </si>
  <si>
    <t>政府预算经济科目</t>
  </si>
  <si>
    <t>部门预算经济科目</t>
  </si>
  <si>
    <t>合计下达</t>
  </si>
  <si>
    <t>中小学省培计划（含督导培训）</t>
  </si>
  <si>
    <t>湖南省新时代基础教育名师名校长培养计划工作室建设经费</t>
  </si>
  <si>
    <t>2024年芙蓉教学名师支持经费</t>
  </si>
  <si>
    <t>职业院校教师素质提高计划省级培训经费</t>
  </si>
  <si>
    <t>语言文字专项经费</t>
  </si>
  <si>
    <t>高校黄大年式教学团队支持经费</t>
  </si>
  <si>
    <t>教师综合</t>
  </si>
  <si>
    <t>高校教师队伍建设经费</t>
  </si>
  <si>
    <t>备注</t>
  </si>
  <si>
    <t>全省小计</t>
  </si>
  <si>
    <t>省本级小计</t>
  </si>
  <si>
    <t>省教育厅小计</t>
  </si>
  <si>
    <t>省教育厅</t>
  </si>
  <si>
    <t>省教育厅机关小计</t>
  </si>
  <si>
    <t>北京大学</t>
  </si>
  <si>
    <t>2050205高等教育</t>
  </si>
  <si>
    <t>50502商品和服务支出</t>
  </si>
  <si>
    <t>30299其他商品和服务支出</t>
  </si>
  <si>
    <t>华东师范大学</t>
  </si>
  <si>
    <t>国家教育行政学院</t>
  </si>
  <si>
    <t>2050299其他普通教育支出</t>
  </si>
  <si>
    <t>教育督导培训经费58.5万元</t>
  </si>
  <si>
    <t>北京尚睿通教育科技股份有限公司（中国教师研修网）</t>
  </si>
  <si>
    <t>湖南教育报刊集团有限公司</t>
  </si>
  <si>
    <t>教育督导培训经费19.8万元</t>
  </si>
  <si>
    <t>高等教育出版社有限公司</t>
  </si>
  <si>
    <t>青岛职业技术学院</t>
  </si>
  <si>
    <t>2050305高等职业教育</t>
  </si>
  <si>
    <t>国防科技大学附属小学</t>
  </si>
  <si>
    <t>2050202小学教育</t>
  </si>
  <si>
    <t>湘潭大学</t>
  </si>
  <si>
    <t>吉首大学</t>
  </si>
  <si>
    <t>湖南科技大学</t>
  </si>
  <si>
    <t>长沙理工大学</t>
  </si>
  <si>
    <t>湖南农业大学</t>
  </si>
  <si>
    <t>中南林业科技大学</t>
  </si>
  <si>
    <t>湖南中医药大学</t>
  </si>
  <si>
    <t>湖南师范大学</t>
  </si>
  <si>
    <t>教育管理干部培训-1.6万元；高校教师培训-2.4万元；2023年湖南省中职教师资格考试（面试）-1.2万元</t>
  </si>
  <si>
    <t>南华大学</t>
  </si>
  <si>
    <t>湖南工商大学</t>
  </si>
  <si>
    <t>怀化学院</t>
  </si>
  <si>
    <t>湖南第一师范学院</t>
  </si>
  <si>
    <t>中小学教师队伍优化配置调研-1万元；湖南省县域义务教育优质均衡监测-3万元</t>
  </si>
  <si>
    <t>长沙师范学院</t>
  </si>
  <si>
    <t>长沙民政职业技术学院</t>
  </si>
  <si>
    <t>湖南铁道职业技术学院</t>
  </si>
  <si>
    <t>湖南大众传媒职业技术学院</t>
  </si>
  <si>
    <t>长沙市第一中学</t>
  </si>
  <si>
    <t>2050204高中教育</t>
  </si>
  <si>
    <t>湖南师范大学附属中学</t>
  </si>
  <si>
    <t>湖南教育电视台</t>
  </si>
  <si>
    <t>全省师德师风宣传-5万元；“青.关爱”及道德讲堂系列活动-5万元；易班推广行动计划-4万元、省网评员队伍建设-4万元</t>
  </si>
  <si>
    <t>湖南省教育科学研究院</t>
  </si>
  <si>
    <t>高校高层次人才队伍建设、职业院校教师培训、三区支教、银龄讲学等-7.6万元</t>
  </si>
  <si>
    <t>湖南省中小学教师发展中心</t>
  </si>
  <si>
    <t>中小学“国培计划”“省培计划”项目实施、师德师风建设管理、名师名校长培养计划管理、省级公费师范生管理、普通高等学校师范专业认证工作-13.5万元</t>
  </si>
  <si>
    <t>中南大学</t>
  </si>
  <si>
    <t>湖南大学</t>
  </si>
  <si>
    <t>湖南工业职业技术学院</t>
  </si>
  <si>
    <t>湖南省语言文字培训测试中心</t>
  </si>
  <si>
    <t>语言文字工作-3万元</t>
  </si>
  <si>
    <t>湖南工艺美术职业学院</t>
  </si>
  <si>
    <t>湖南化工职业技术学院</t>
  </si>
  <si>
    <t>其他部门行业小计</t>
  </si>
  <si>
    <t>中共湖南省委办公厅</t>
  </si>
  <si>
    <t>中共湖南省委机关新湘幼儿院</t>
  </si>
  <si>
    <t>2050201学前教育</t>
  </si>
  <si>
    <t>湖南省机关事务管理局</t>
  </si>
  <si>
    <t>湖南省人民政府直属机关第二幼儿院</t>
  </si>
  <si>
    <t>湖南省军区</t>
  </si>
  <si>
    <t>湖南省军区幼儿园</t>
  </si>
  <si>
    <t>省工信厅</t>
  </si>
  <si>
    <t>中南工业学校</t>
  </si>
  <si>
    <t>2050302中等职业教育</t>
  </si>
  <si>
    <t>省科协</t>
  </si>
  <si>
    <r>
      <rPr>
        <sz val="10"/>
        <rFont val="宋体"/>
        <family val="3"/>
        <charset val="134"/>
      </rPr>
      <t>湖南省科协青少年科技中心</t>
    </r>
  </si>
  <si>
    <t>非预算单位小计</t>
  </si>
  <si>
    <t>核工业卫生学校</t>
  </si>
  <si>
    <t>市州小计</t>
  </si>
  <si>
    <t>长沙市</t>
  </si>
  <si>
    <t>长沙市小计</t>
  </si>
  <si>
    <t>长沙市本级</t>
  </si>
  <si>
    <t>市本级小计</t>
  </si>
  <si>
    <t>市本级</t>
  </si>
  <si>
    <t>505对事业单位经常性补助</t>
  </si>
  <si>
    <t>扣减湘财教指〔2023〕64号提前下达经费90万元</t>
  </si>
  <si>
    <t>长郡双语实验中学</t>
  </si>
  <si>
    <t>2050203初中教育</t>
  </si>
  <si>
    <t>长沙市明德中学</t>
  </si>
  <si>
    <t>长沙市雅礼中学</t>
  </si>
  <si>
    <t>长沙市南雅中学</t>
  </si>
  <si>
    <t>长沙市长郡中学</t>
  </si>
  <si>
    <t>长沙市教育局幼儿园</t>
  </si>
  <si>
    <t>长沙市人民政府机关荷花幼儿园</t>
  </si>
  <si>
    <t>长沙教育学院</t>
  </si>
  <si>
    <t>2050403成人高等教育</t>
  </si>
  <si>
    <t>长沙市特殊教育学校</t>
  </si>
  <si>
    <r>
      <rPr>
        <sz val="10"/>
        <color rgb="FF000000"/>
        <rFont val="宋体"/>
        <family val="3"/>
        <charset val="134"/>
      </rPr>
      <t>2</t>
    </r>
    <r>
      <rPr>
        <sz val="10"/>
        <color indexed="8"/>
        <rFont val="宋体"/>
        <family val="3"/>
        <charset val="134"/>
      </rPr>
      <t>050701特殊学校教育</t>
    </r>
  </si>
  <si>
    <t>长沙市雅礼洋湖实验中学</t>
  </si>
  <si>
    <t>长沙市周南中学</t>
  </si>
  <si>
    <t>长沙市第六中学</t>
  </si>
  <si>
    <t>长沙市田家炳实验中学</t>
  </si>
  <si>
    <t>湖南信息职业技术学院</t>
  </si>
  <si>
    <t>雨花区</t>
  </si>
  <si>
    <t>雨花区小计</t>
  </si>
  <si>
    <t>雨花区雨花实验小学</t>
  </si>
  <si>
    <t>雨花区砂子塘天华小学</t>
  </si>
  <si>
    <t>雨花区育新第三小学</t>
  </si>
  <si>
    <t>砂子塘东澜湾小学</t>
  </si>
  <si>
    <t>长沙市雨花区枫树山小学（东校区）</t>
  </si>
  <si>
    <t>岳麓区</t>
  </si>
  <si>
    <t>岳麓区小计</t>
  </si>
  <si>
    <t>岳麓区实验小学</t>
  </si>
  <si>
    <t>岳麓区师大附中博才实验中学</t>
  </si>
  <si>
    <t>芙蓉区</t>
  </si>
  <si>
    <t>芙蓉区小计</t>
  </si>
  <si>
    <t>芙蓉区燕山小学</t>
  </si>
  <si>
    <t>长沙市长郡芙蓉中学</t>
  </si>
  <si>
    <t>开福区</t>
  </si>
  <si>
    <t>开福区小计</t>
  </si>
  <si>
    <t>长沙市开福区周南秀峰学校</t>
  </si>
  <si>
    <t>开福区清湘小学</t>
  </si>
  <si>
    <t>天心区</t>
  </si>
  <si>
    <t>天心区长郡天心实验学校</t>
  </si>
  <si>
    <t>长沙县</t>
  </si>
  <si>
    <t>长沙县大同星沙小学</t>
  </si>
  <si>
    <t>浏阳市</t>
  </si>
  <si>
    <t>浏阳市新翰高级中学</t>
  </si>
  <si>
    <t>株洲市</t>
  </si>
  <si>
    <t>株洲市小计</t>
  </si>
  <si>
    <t>株洲市本级</t>
  </si>
  <si>
    <t>扣减湘财教指〔2023〕64号提前下达经费30万元</t>
  </si>
  <si>
    <t>株洲市第六中学</t>
  </si>
  <si>
    <t>株洲市第十八中学</t>
  </si>
  <si>
    <t>株洲市第四中学</t>
  </si>
  <si>
    <t>株洲长郡云龙实验学校</t>
  </si>
  <si>
    <t>湖南汽车工程职业大学</t>
  </si>
  <si>
    <t>株洲市第一中学</t>
  </si>
  <si>
    <t>株洲市第二中学</t>
  </si>
  <si>
    <t>天元区</t>
  </si>
  <si>
    <t>天元区小计</t>
  </si>
  <si>
    <t>株洲市天元区白鹤学校</t>
  </si>
  <si>
    <t>株洲市天元区建宁实验中学</t>
  </si>
  <si>
    <t>荷塘区</t>
  </si>
  <si>
    <t>株洲市荷塘区文化路小学</t>
  </si>
  <si>
    <t>芦淞区</t>
  </si>
  <si>
    <t>株洲市芦淞教育幼稚园</t>
  </si>
  <si>
    <t>攸县</t>
  </si>
  <si>
    <t>攸县第四中学</t>
  </si>
  <si>
    <t>炎陵县</t>
  </si>
  <si>
    <t>炎陵县垄溪乡学校</t>
  </si>
  <si>
    <t>湘潭市</t>
  </si>
  <si>
    <t>湘潭市小计</t>
  </si>
  <si>
    <t>湘潭市本级</t>
  </si>
  <si>
    <t>扣减湘财教指〔2023〕64号提前下达经费20万元</t>
  </si>
  <si>
    <t>雨湖区</t>
  </si>
  <si>
    <t>湘潭市雨湖区建元中学</t>
  </si>
  <si>
    <t>岳塘区</t>
  </si>
  <si>
    <t>岳塘区小计</t>
  </si>
  <si>
    <t>湘潭市岳塘区湖湘学校</t>
  </si>
  <si>
    <t>湘潭市岳塘区火炬学校</t>
  </si>
  <si>
    <t>湘潭县</t>
  </si>
  <si>
    <t>湘潭县第一中学</t>
  </si>
  <si>
    <t>湘乡市</t>
  </si>
  <si>
    <t>湘乡市东山学校</t>
  </si>
  <si>
    <t>韶山市</t>
  </si>
  <si>
    <t>韶山市教育局</t>
  </si>
  <si>
    <t>衡阳市</t>
  </si>
  <si>
    <t>衡阳市小计</t>
  </si>
  <si>
    <t>衡阳市本级</t>
  </si>
  <si>
    <t>扣减湘财教指〔2023〕64号提前下达经费60万元</t>
  </si>
  <si>
    <t>衡阳市学前教育中心</t>
  </si>
  <si>
    <t>衡阳市铁一中学</t>
  </si>
  <si>
    <t>衡阳市衡钢中学</t>
  </si>
  <si>
    <t>衡阳市第八中学</t>
  </si>
  <si>
    <t>蒸湘区</t>
  </si>
  <si>
    <t>衡阳市蒸湘区实验小学</t>
  </si>
  <si>
    <t>雁峰区</t>
  </si>
  <si>
    <t>衡阳市雁峰区高兴小学</t>
  </si>
  <si>
    <t>高新区</t>
  </si>
  <si>
    <t>衡阳高新区成章实验学校雁鸣溪小学</t>
  </si>
  <si>
    <t>衡东县</t>
  </si>
  <si>
    <t>衡东县小计</t>
  </si>
  <si>
    <t>衡东县第一中学</t>
  </si>
  <si>
    <t>衡东县第九中学</t>
  </si>
  <si>
    <t>衡阳县</t>
  </si>
  <si>
    <t>衡阳县一中</t>
  </si>
  <si>
    <t>衡山县</t>
  </si>
  <si>
    <t>衡山县岳云中学</t>
  </si>
  <si>
    <t>邵阳市</t>
  </si>
  <si>
    <t>邵阳市小计</t>
  </si>
  <si>
    <t>邵阳市本级</t>
  </si>
  <si>
    <t>双清区</t>
  </si>
  <si>
    <t>邵阳市双清区铁砂岭小学</t>
  </si>
  <si>
    <t>城步县</t>
  </si>
  <si>
    <t>城步县二中</t>
  </si>
  <si>
    <t>洞口县</t>
  </si>
  <si>
    <t>洞口一中</t>
  </si>
  <si>
    <t>邵东市</t>
  </si>
  <si>
    <t>邵东市小计</t>
  </si>
  <si>
    <t>邵东市城区第三初级中学</t>
  </si>
  <si>
    <t>邵东市第一中学</t>
  </si>
  <si>
    <t>武冈市</t>
  </si>
  <si>
    <t>武冈市小计</t>
  </si>
  <si>
    <t>武冈市大甸中心学校</t>
  </si>
  <si>
    <t>武冈市思源实验学校</t>
  </si>
  <si>
    <t>新邵县</t>
  </si>
  <si>
    <t>新邵县第一中学</t>
  </si>
  <si>
    <t>岳阳市</t>
  </si>
  <si>
    <t>岳阳市小计</t>
  </si>
  <si>
    <t>岳阳市本级</t>
  </si>
  <si>
    <t>扣减湘财教指〔2023〕64号提前下达经费40万元</t>
  </si>
  <si>
    <t>岳阳市第十五中学</t>
  </si>
  <si>
    <t>湖南民族职业学院</t>
  </si>
  <si>
    <t>岳阳职业技术学院</t>
  </si>
  <si>
    <t>岳阳楼区</t>
  </si>
  <si>
    <t>岳阳楼区小计</t>
  </si>
  <si>
    <t>岳阳楼区白杨坡小学</t>
  </si>
  <si>
    <t>岳阳楼区东升小学</t>
  </si>
  <si>
    <t>君山区</t>
  </si>
  <si>
    <t>岳阳市君山区岳西中学</t>
  </si>
  <si>
    <t>经开区</t>
  </si>
  <si>
    <t>岳阳市第十九中学</t>
  </si>
  <si>
    <t>平江县</t>
  </si>
  <si>
    <t>平江县小计</t>
  </si>
  <si>
    <t>平江县职业技术学校</t>
  </si>
  <si>
    <t>平江县第一中学</t>
  </si>
  <si>
    <t>汨罗市</t>
  </si>
  <si>
    <t>汨罗市教体局</t>
  </si>
  <si>
    <t>湘阴县</t>
  </si>
  <si>
    <t>湘阴县第一中学</t>
  </si>
  <si>
    <t>常德市</t>
  </si>
  <si>
    <t>常德市小计</t>
  </si>
  <si>
    <t>常德市本级</t>
  </si>
  <si>
    <t>常德市第一幼儿园</t>
  </si>
  <si>
    <t>常德市第一中学</t>
  </si>
  <si>
    <t>常德芷兰实验学校</t>
  </si>
  <si>
    <t>常德市第二中学</t>
  </si>
  <si>
    <t>湖南幼儿师范高等专科学校</t>
  </si>
  <si>
    <t>武陵区</t>
  </si>
  <si>
    <t>武陵区小计</t>
  </si>
  <si>
    <t>武陵区教育局</t>
  </si>
  <si>
    <t>常德市武陵区北正街恒大华府小学</t>
  </si>
  <si>
    <t>鼎城区</t>
  </si>
  <si>
    <t>鼎城区韩公渡镇中学</t>
  </si>
  <si>
    <t>桃源县</t>
  </si>
  <si>
    <t>桃源县小计</t>
  </si>
  <si>
    <t>桃源县漳江小学</t>
  </si>
  <si>
    <t>常德市桃源县第九中学</t>
  </si>
  <si>
    <t>汉寿县</t>
  </si>
  <si>
    <t>常德市汉寿县第一中学</t>
  </si>
  <si>
    <t>澧县</t>
  </si>
  <si>
    <t>澧县小计</t>
  </si>
  <si>
    <t>常德市澧州实验学校</t>
  </si>
  <si>
    <t>常德市澧县第一中学</t>
  </si>
  <si>
    <t>石门县</t>
  </si>
  <si>
    <t>石门县教育局</t>
  </si>
  <si>
    <t>张家界市</t>
  </si>
  <si>
    <t>张家界市小计</t>
  </si>
  <si>
    <t>张家界市本级</t>
  </si>
  <si>
    <t>扣减湘财教指〔2023〕64号提前下达经费10万元</t>
  </si>
  <si>
    <t>张家界天门小学</t>
  </si>
  <si>
    <t>永定区</t>
  </si>
  <si>
    <t>张家界澧滨小学</t>
  </si>
  <si>
    <t>慈利县</t>
  </si>
  <si>
    <t>慈利县第一中学</t>
  </si>
  <si>
    <t>益阳市</t>
  </si>
  <si>
    <t>益阳市小计</t>
  </si>
  <si>
    <t>益阳师专附属学校</t>
  </si>
  <si>
    <t>益阳师范附属小学</t>
  </si>
  <si>
    <t>赫山区</t>
  </si>
  <si>
    <t>赫山区小计</t>
  </si>
  <si>
    <t>赫山区箴言龙光桥学校</t>
  </si>
  <si>
    <t>赫山区龙洲小学</t>
  </si>
  <si>
    <t>沅江市</t>
  </si>
  <si>
    <t>益阳市沅江市第一中学</t>
  </si>
  <si>
    <t>桃江县</t>
  </si>
  <si>
    <t>益阳市桃江县第一中学</t>
  </si>
  <si>
    <t>安化县</t>
  </si>
  <si>
    <t>益阳市安化县职业中专学校</t>
  </si>
  <si>
    <t>南县</t>
  </si>
  <si>
    <t>南县桂花园学校</t>
  </si>
  <si>
    <t>郴州市</t>
  </si>
  <si>
    <t>郴州市小计</t>
  </si>
  <si>
    <t>扣减湘财教指〔2023〕64号提前下达经费50万元</t>
  </si>
  <si>
    <t>郴州市第十九中学</t>
  </si>
  <si>
    <t>郴州市第一中学</t>
  </si>
  <si>
    <t>郴州市第九完全小学</t>
  </si>
  <si>
    <t>郴州职业技术学院</t>
  </si>
  <si>
    <t>资兴市</t>
  </si>
  <si>
    <t>资兴市特殊教育学校</t>
  </si>
  <si>
    <t>2050701特殊学校教育</t>
  </si>
  <si>
    <t>永兴县</t>
  </si>
  <si>
    <t>永兴县第三中学</t>
  </si>
  <si>
    <t>宜章县</t>
  </si>
  <si>
    <t>宜章县第三中学</t>
  </si>
  <si>
    <t>桂阳县</t>
  </si>
  <si>
    <t>桂阳县第三中学</t>
  </si>
  <si>
    <t>汝城县</t>
  </si>
  <si>
    <t>汝城县沙洲芙蓉学校（文明瑶族乡中心小学）</t>
  </si>
  <si>
    <t>桂东县</t>
  </si>
  <si>
    <t>桂东县沤江中学</t>
  </si>
  <si>
    <t>临武县</t>
  </si>
  <si>
    <t>临武县第三中学</t>
  </si>
  <si>
    <t>永州市</t>
  </si>
  <si>
    <t>永州市小计</t>
  </si>
  <si>
    <t>永州市教师发展中心</t>
  </si>
  <si>
    <t>永州一中</t>
  </si>
  <si>
    <t>永州市第四中学</t>
  </si>
  <si>
    <t>零陵区</t>
  </si>
  <si>
    <t>零陵区七层坡小学</t>
  </si>
  <si>
    <t>祁阳市</t>
  </si>
  <si>
    <t>祁阳市小计</t>
  </si>
  <si>
    <t>永州市祁阳市第一中学</t>
  </si>
  <si>
    <t>祁阳市第二中学</t>
  </si>
  <si>
    <t>道县</t>
  </si>
  <si>
    <t>道县寿雁镇第一小学</t>
  </si>
  <si>
    <t>宁远县</t>
  </si>
  <si>
    <t>湖南省宁远县第一中学</t>
  </si>
  <si>
    <t>江永县</t>
  </si>
  <si>
    <t>永州市江永县第一中学</t>
  </si>
  <si>
    <t>怀化市</t>
  </si>
  <si>
    <t>怀化市小计</t>
  </si>
  <si>
    <t>怀化市铁路第二中学</t>
  </si>
  <si>
    <t>怀化市湖天中学</t>
  </si>
  <si>
    <t>怀化市宏宇中学</t>
  </si>
  <si>
    <t>鹤城区</t>
  </si>
  <si>
    <t>怀化市第一中学</t>
  </si>
  <si>
    <t>新晃县</t>
  </si>
  <si>
    <t>新晃侗族自治县晃州镇第一完全小学</t>
  </si>
  <si>
    <t>娄底市</t>
  </si>
  <si>
    <t>娄底市小计</t>
  </si>
  <si>
    <t>娄底市第一小学</t>
  </si>
  <si>
    <t>娄底市星星实验学校</t>
  </si>
  <si>
    <t>娄底市第一中学</t>
  </si>
  <si>
    <t>娄星区</t>
  </si>
  <si>
    <t>娄底市第三中学</t>
  </si>
  <si>
    <t>双峰县</t>
  </si>
  <si>
    <t>双峰县小计</t>
  </si>
  <si>
    <t>双峰县第一中学</t>
  </si>
  <si>
    <t>双峰县机关幼儿园</t>
  </si>
  <si>
    <t>新化县</t>
  </si>
  <si>
    <t>娄底市新化县教育科学研究所</t>
  </si>
  <si>
    <t>湘西州</t>
  </si>
  <si>
    <t>湘西州小计</t>
  </si>
  <si>
    <t>湘西自治州民族中学</t>
  </si>
  <si>
    <t>湘西州特殊教育学校</t>
  </si>
  <si>
    <t>保靖县</t>
  </si>
  <si>
    <t>保靖县实验小学</t>
  </si>
  <si>
    <t>龙山县</t>
  </si>
  <si>
    <t>湘西州龙山高级中学</t>
  </si>
  <si>
    <t>花垣县</t>
  </si>
  <si>
    <t>花垣县教体局</t>
  </si>
  <si>
    <t>附件2</t>
  </si>
  <si>
    <t>2024年中小学省培计划经费分配明细表</t>
  </si>
  <si>
    <t>所属
地域</t>
  </si>
  <si>
    <t>经费拨付单位</t>
  </si>
  <si>
    <t>子项目名称</t>
  </si>
  <si>
    <t>培训时长（天）</t>
  </si>
  <si>
    <t>工作坊个数</t>
  </si>
  <si>
    <t>经费标准</t>
  </si>
  <si>
    <t>培训人数（人）</t>
  </si>
  <si>
    <t>子项目经费（万元）</t>
  </si>
  <si>
    <t>此次下达经费合计（万元）</t>
  </si>
  <si>
    <t>全省合计</t>
  </si>
  <si>
    <t>省教育厅系统财务小计</t>
  </si>
  <si>
    <t>省教育厅机关财务</t>
  </si>
  <si>
    <t>湖南省新时代名师培养对象高端研修项目</t>
  </si>
  <si>
    <r>
      <rPr>
        <sz val="8"/>
        <rFont val="Times New Roman"/>
        <family val="1"/>
      </rPr>
      <t>3</t>
    </r>
    <r>
      <rPr>
        <sz val="8"/>
        <rFont val="宋体"/>
        <family val="3"/>
        <charset val="134"/>
      </rPr>
      <t>年周期，每年线下集中不少于</t>
    </r>
    <r>
      <rPr>
        <sz val="8"/>
        <rFont val="Times New Roman"/>
        <family val="1"/>
      </rPr>
      <t>30</t>
    </r>
    <r>
      <rPr>
        <sz val="8"/>
        <rFont val="宋体"/>
        <family val="3"/>
        <charset val="134"/>
      </rPr>
      <t>天，线上培训常态化不少于</t>
    </r>
    <r>
      <rPr>
        <sz val="8"/>
        <rFont val="Times New Roman"/>
        <family val="1"/>
      </rPr>
      <t>60</t>
    </r>
    <r>
      <rPr>
        <sz val="8"/>
        <rFont val="宋体"/>
        <family val="3"/>
        <charset val="134"/>
      </rPr>
      <t>学时</t>
    </r>
  </si>
  <si>
    <r>
      <rPr>
        <sz val="8"/>
        <rFont val="宋体"/>
        <family val="3"/>
        <charset val="134"/>
      </rPr>
      <t>每人</t>
    </r>
    <r>
      <rPr>
        <sz val="8"/>
        <rFont val="Times New Roman"/>
        <family val="1"/>
      </rPr>
      <t>10</t>
    </r>
    <r>
      <rPr>
        <sz val="8"/>
        <rFont val="宋体"/>
        <family val="3"/>
        <charset val="134"/>
      </rPr>
      <t>万元，分</t>
    </r>
    <r>
      <rPr>
        <sz val="8"/>
        <rFont val="Times New Roman"/>
        <family val="1"/>
      </rPr>
      <t>3</t>
    </r>
    <r>
      <rPr>
        <sz val="8"/>
        <rFont val="宋体"/>
        <family val="3"/>
        <charset val="134"/>
      </rPr>
      <t>年拨付培养基地，</t>
    </r>
    <r>
      <rPr>
        <sz val="8"/>
        <rFont val="Times New Roman"/>
        <family val="1"/>
      </rPr>
      <t>2023</t>
    </r>
    <r>
      <rPr>
        <sz val="8"/>
        <rFont val="宋体"/>
        <family val="3"/>
        <charset val="134"/>
      </rPr>
      <t>年</t>
    </r>
    <r>
      <rPr>
        <sz val="8"/>
        <rFont val="Times New Roman"/>
        <family val="1"/>
      </rPr>
      <t>3.4</t>
    </r>
    <r>
      <rPr>
        <sz val="8"/>
        <rFont val="宋体"/>
        <family val="3"/>
        <charset val="134"/>
      </rPr>
      <t>万，</t>
    </r>
    <r>
      <rPr>
        <sz val="8"/>
        <rFont val="Times New Roman"/>
        <family val="1"/>
      </rPr>
      <t>2024</t>
    </r>
    <r>
      <rPr>
        <sz val="8"/>
        <rFont val="宋体"/>
        <family val="3"/>
        <charset val="134"/>
      </rPr>
      <t>和</t>
    </r>
    <r>
      <rPr>
        <sz val="8"/>
        <rFont val="Times New Roman"/>
        <family val="1"/>
      </rPr>
      <t>2025</t>
    </r>
    <r>
      <rPr>
        <sz val="8"/>
        <rFont val="宋体"/>
        <family val="3"/>
        <charset val="134"/>
      </rPr>
      <t>年每年</t>
    </r>
    <r>
      <rPr>
        <sz val="8"/>
        <rFont val="Times New Roman"/>
        <family val="1"/>
      </rPr>
      <t>3.3</t>
    </r>
    <r>
      <rPr>
        <sz val="8"/>
        <rFont val="宋体"/>
        <family val="3"/>
        <charset val="134"/>
      </rPr>
      <t>万</t>
    </r>
  </si>
  <si>
    <t>湖南省新时代卓越教师培养对象高端研修项目</t>
  </si>
  <si>
    <r>
      <rPr>
        <sz val="8"/>
        <rFont val="Times New Roman"/>
        <family val="1"/>
      </rPr>
      <t>3</t>
    </r>
    <r>
      <rPr>
        <sz val="8"/>
        <rFont val="宋体"/>
        <family val="3"/>
        <charset val="134"/>
      </rPr>
      <t>年周期，每年线下集中不少于</t>
    </r>
    <r>
      <rPr>
        <sz val="8"/>
        <rFont val="Times New Roman"/>
        <family val="1"/>
      </rPr>
      <t>15</t>
    </r>
    <r>
      <rPr>
        <sz val="8"/>
        <rFont val="宋体"/>
        <family val="3"/>
        <charset val="134"/>
      </rPr>
      <t>天，线上培训常态化不少于</t>
    </r>
    <r>
      <rPr>
        <sz val="8"/>
        <rFont val="Times New Roman"/>
        <family val="1"/>
      </rPr>
      <t>60</t>
    </r>
    <r>
      <rPr>
        <sz val="8"/>
        <rFont val="宋体"/>
        <family val="3"/>
        <charset val="134"/>
      </rPr>
      <t>学时</t>
    </r>
  </si>
  <si>
    <r>
      <rPr>
        <sz val="8"/>
        <rFont val="宋体"/>
        <family val="3"/>
        <charset val="134"/>
      </rPr>
      <t>线下集中省外</t>
    </r>
    <r>
      <rPr>
        <sz val="8"/>
        <rFont val="Times New Roman"/>
        <family val="1"/>
      </rPr>
      <t>550</t>
    </r>
    <r>
      <rPr>
        <sz val="8"/>
        <rFont val="宋体"/>
        <family val="3"/>
        <charset val="134"/>
      </rPr>
      <t>元</t>
    </r>
    <r>
      <rPr>
        <sz val="8"/>
        <rFont val="Times New Roman"/>
        <family val="1"/>
      </rPr>
      <t>/</t>
    </r>
    <r>
      <rPr>
        <sz val="8"/>
        <rFont val="宋体"/>
        <family val="3"/>
        <charset val="134"/>
      </rPr>
      <t>人</t>
    </r>
    <r>
      <rPr>
        <sz val="8"/>
        <rFont val="Times New Roman"/>
        <family val="1"/>
      </rPr>
      <t>/</t>
    </r>
    <r>
      <rPr>
        <sz val="8"/>
        <rFont val="宋体"/>
        <family val="3"/>
        <charset val="134"/>
      </rPr>
      <t>天，师资费</t>
    </r>
    <r>
      <rPr>
        <sz val="8"/>
        <rFont val="Times New Roman"/>
        <family val="1"/>
      </rPr>
      <t>10000</t>
    </r>
    <r>
      <rPr>
        <sz val="8"/>
        <rFont val="宋体"/>
        <family val="3"/>
        <charset val="134"/>
      </rPr>
      <t>元</t>
    </r>
    <r>
      <rPr>
        <sz val="8"/>
        <rFont val="Times New Roman"/>
        <family val="1"/>
      </rPr>
      <t>/</t>
    </r>
    <r>
      <rPr>
        <sz val="8"/>
        <rFont val="宋体"/>
        <family val="3"/>
        <charset val="134"/>
      </rPr>
      <t>天</t>
    </r>
  </si>
  <si>
    <r>
      <rPr>
        <sz val="10"/>
        <rFont val="宋体"/>
        <family val="3"/>
        <charset val="134"/>
      </rPr>
      <t>增加吴春来工作室李苏芳、陈玉洁、曾旗、王磊、吴四军</t>
    </r>
  </si>
  <si>
    <t>市县青年骨干校长工作坊高端研修项目</t>
  </si>
  <si>
    <r>
      <rPr>
        <sz val="8"/>
        <rFont val="Times New Roman"/>
        <family val="1"/>
      </rPr>
      <t>1</t>
    </r>
    <r>
      <rPr>
        <sz val="8"/>
        <rFont val="宋体"/>
        <family val="3"/>
        <charset val="134"/>
      </rPr>
      <t>年周期，线下集中</t>
    </r>
    <r>
      <rPr>
        <sz val="8"/>
        <rFont val="Times New Roman"/>
        <family val="1"/>
      </rPr>
      <t>10</t>
    </r>
    <r>
      <rPr>
        <sz val="8"/>
        <rFont val="宋体"/>
        <family val="3"/>
        <charset val="134"/>
      </rPr>
      <t>天，线上</t>
    </r>
    <r>
      <rPr>
        <sz val="8"/>
        <rFont val="Times New Roman"/>
        <family val="1"/>
      </rPr>
      <t>50</t>
    </r>
    <r>
      <rPr>
        <sz val="8"/>
        <rFont val="宋体"/>
        <family val="3"/>
        <charset val="134"/>
      </rPr>
      <t>个学时</t>
    </r>
  </si>
  <si>
    <r>
      <rPr>
        <sz val="8"/>
        <rFont val="宋体"/>
        <family val="3"/>
        <charset val="134"/>
      </rPr>
      <t>线下集中省内</t>
    </r>
    <r>
      <rPr>
        <sz val="8"/>
        <rFont val="Times New Roman"/>
        <family val="1"/>
      </rPr>
      <t>440</t>
    </r>
    <r>
      <rPr>
        <sz val="8"/>
        <rFont val="宋体"/>
        <family val="3"/>
        <charset val="134"/>
      </rPr>
      <t>元</t>
    </r>
    <r>
      <rPr>
        <sz val="8"/>
        <rFont val="Times New Roman"/>
        <family val="1"/>
      </rPr>
      <t>/</t>
    </r>
    <r>
      <rPr>
        <sz val="8"/>
        <rFont val="宋体"/>
        <family val="3"/>
        <charset val="134"/>
      </rPr>
      <t>人</t>
    </r>
    <r>
      <rPr>
        <sz val="8"/>
        <rFont val="Times New Roman"/>
        <family val="1"/>
      </rPr>
      <t>/</t>
    </r>
    <r>
      <rPr>
        <sz val="8"/>
        <rFont val="宋体"/>
        <family val="3"/>
        <charset val="134"/>
      </rPr>
      <t>天，工作坊研修</t>
    </r>
    <r>
      <rPr>
        <sz val="8"/>
        <rFont val="Times New Roman"/>
        <family val="1"/>
      </rPr>
      <t>3</t>
    </r>
    <r>
      <rPr>
        <sz val="8"/>
        <rFont val="宋体"/>
        <family val="3"/>
        <charset val="134"/>
      </rPr>
      <t>万元</t>
    </r>
    <r>
      <rPr>
        <sz val="8"/>
        <rFont val="Times New Roman"/>
        <family val="1"/>
      </rPr>
      <t>/</t>
    </r>
    <r>
      <rPr>
        <sz val="8"/>
        <rFont val="宋体"/>
        <family val="3"/>
        <charset val="134"/>
      </rPr>
      <t>坊</t>
    </r>
  </si>
  <si>
    <t>湖南教育报刊集团</t>
  </si>
  <si>
    <t>全省骨干督学和教育督导评估专家专业能力提升研修班（省内）项目</t>
  </si>
  <si>
    <r>
      <rPr>
        <sz val="8"/>
        <rFont val="Times New Roman"/>
        <family val="1"/>
      </rPr>
      <t>5</t>
    </r>
    <r>
      <rPr>
        <sz val="8"/>
        <rFont val="宋体"/>
        <family val="3"/>
        <charset val="134"/>
      </rPr>
      <t>天</t>
    </r>
  </si>
  <si>
    <r>
      <rPr>
        <sz val="8"/>
        <rFont val="Times New Roman"/>
        <family val="1"/>
      </rPr>
      <t>330</t>
    </r>
    <r>
      <rPr>
        <sz val="8"/>
        <rFont val="宋体"/>
        <family val="3"/>
        <charset val="134"/>
      </rPr>
      <t>元</t>
    </r>
    <r>
      <rPr>
        <sz val="8"/>
        <rFont val="Times New Roman"/>
        <family val="1"/>
      </rPr>
      <t>/</t>
    </r>
    <r>
      <rPr>
        <sz val="8"/>
        <rFont val="宋体"/>
        <family val="3"/>
        <charset val="134"/>
      </rPr>
      <t>人</t>
    </r>
    <r>
      <rPr>
        <sz val="8"/>
        <rFont val="Times New Roman"/>
        <family val="1"/>
      </rPr>
      <t>/</t>
    </r>
    <r>
      <rPr>
        <sz val="8"/>
        <rFont val="宋体"/>
        <family val="3"/>
        <charset val="134"/>
      </rPr>
      <t>天</t>
    </r>
  </si>
  <si>
    <t>教育督导培训</t>
  </si>
  <si>
    <t>全省督学岗位能力提升网络研修班（线上）项目</t>
  </si>
  <si>
    <r>
      <rPr>
        <sz val="8"/>
        <rFont val="Times New Roman"/>
        <family val="1"/>
      </rPr>
      <t>80</t>
    </r>
    <r>
      <rPr>
        <sz val="8"/>
        <rFont val="宋体"/>
        <family val="3"/>
        <charset val="134"/>
      </rPr>
      <t>课时</t>
    </r>
  </si>
  <si>
    <r>
      <rPr>
        <sz val="8"/>
        <rFont val="Times New Roman"/>
        <family val="1"/>
      </rPr>
      <t>5</t>
    </r>
    <r>
      <rPr>
        <sz val="8"/>
        <rFont val="宋体"/>
        <family val="3"/>
        <charset val="134"/>
      </rPr>
      <t>元</t>
    </r>
    <r>
      <rPr>
        <sz val="8"/>
        <rFont val="Times New Roman"/>
        <family val="1"/>
      </rPr>
      <t>/</t>
    </r>
    <r>
      <rPr>
        <sz val="8"/>
        <rFont val="宋体"/>
        <family val="3"/>
        <charset val="134"/>
      </rPr>
      <t>课时</t>
    </r>
  </si>
  <si>
    <t>全省教育督导管理干部专题研修班（省外）项目</t>
  </si>
  <si>
    <r>
      <rPr>
        <sz val="8"/>
        <rFont val="Times New Roman"/>
        <family val="1"/>
      </rPr>
      <t>550</t>
    </r>
    <r>
      <rPr>
        <sz val="8"/>
        <rFont val="宋体"/>
        <family val="3"/>
        <charset val="134"/>
      </rPr>
      <t>元</t>
    </r>
    <r>
      <rPr>
        <sz val="8"/>
        <rFont val="Times New Roman"/>
        <family val="1"/>
      </rPr>
      <t>/</t>
    </r>
    <r>
      <rPr>
        <sz val="8"/>
        <rFont val="宋体"/>
        <family val="3"/>
        <charset val="134"/>
      </rPr>
      <t>人</t>
    </r>
    <r>
      <rPr>
        <sz val="8"/>
        <rFont val="Times New Roman"/>
        <family val="1"/>
      </rPr>
      <t>/</t>
    </r>
    <r>
      <rPr>
        <sz val="8"/>
        <rFont val="宋体"/>
        <family val="3"/>
        <charset val="134"/>
      </rPr>
      <t>天</t>
    </r>
  </si>
  <si>
    <t>湖南省新时代名校长培养对象高端研修项目</t>
  </si>
  <si>
    <t>湖南省新时代卓越校长培养对象高端研修项目</t>
  </si>
  <si>
    <r>
      <rPr>
        <sz val="8"/>
        <rFont val="宋体"/>
        <family val="3"/>
        <charset val="134"/>
      </rPr>
      <t>线下集中省外</t>
    </r>
    <r>
      <rPr>
        <sz val="8"/>
        <rFont val="Times New Roman"/>
        <family val="1"/>
      </rPr>
      <t>550</t>
    </r>
    <r>
      <rPr>
        <sz val="8"/>
        <rFont val="宋体"/>
        <family val="3"/>
        <charset val="134"/>
      </rPr>
      <t>元</t>
    </r>
    <r>
      <rPr>
        <sz val="8"/>
        <rFont val="Times New Roman"/>
        <family val="1"/>
      </rPr>
      <t>/</t>
    </r>
    <r>
      <rPr>
        <sz val="8"/>
        <rFont val="宋体"/>
        <family val="3"/>
        <charset val="134"/>
      </rPr>
      <t>人</t>
    </r>
    <r>
      <rPr>
        <sz val="8"/>
        <rFont val="Times New Roman"/>
        <family val="1"/>
      </rPr>
      <t>.</t>
    </r>
    <r>
      <rPr>
        <sz val="8"/>
        <rFont val="宋体"/>
        <family val="3"/>
        <charset val="134"/>
      </rPr>
      <t>天，师资费</t>
    </r>
    <r>
      <rPr>
        <sz val="8"/>
        <rFont val="Times New Roman"/>
        <family val="1"/>
      </rPr>
      <t>10000</t>
    </r>
    <r>
      <rPr>
        <sz val="8"/>
        <rFont val="宋体"/>
        <family val="3"/>
        <charset val="134"/>
      </rPr>
      <t>元</t>
    </r>
    <r>
      <rPr>
        <sz val="8"/>
        <rFont val="Times New Roman"/>
        <family val="1"/>
      </rPr>
      <t>/</t>
    </r>
    <r>
      <rPr>
        <sz val="8"/>
        <rFont val="宋体"/>
        <family val="3"/>
        <charset val="134"/>
      </rPr>
      <t>天。</t>
    </r>
  </si>
  <si>
    <r>
      <rPr>
        <sz val="10"/>
        <rFont val="Times New Roman"/>
        <family val="1"/>
      </rPr>
      <t>109</t>
    </r>
    <r>
      <rPr>
        <sz val="10"/>
        <rFont val="宋体"/>
        <family val="3"/>
        <charset val="134"/>
      </rPr>
      <t>（</t>
    </r>
    <r>
      <rPr>
        <sz val="10"/>
        <rFont val="Times New Roman"/>
        <family val="1"/>
      </rPr>
      <t>2</t>
    </r>
    <r>
      <rPr>
        <sz val="10"/>
        <rFont val="宋体"/>
        <family val="3"/>
        <charset val="134"/>
      </rPr>
      <t>个班，每班不超过</t>
    </r>
    <r>
      <rPr>
        <sz val="10"/>
        <rFont val="Times New Roman"/>
        <family val="1"/>
      </rPr>
      <t>70</t>
    </r>
    <r>
      <rPr>
        <sz val="10"/>
        <rFont val="宋体"/>
        <family val="3"/>
        <charset val="134"/>
      </rPr>
      <t>人）</t>
    </r>
  </si>
  <si>
    <r>
      <rPr>
        <sz val="10"/>
        <rFont val="宋体"/>
        <family val="3"/>
        <charset val="134"/>
      </rPr>
      <t>张波调离校长岗位，退出，转入教育部名校长培养对象曾斌团队</t>
    </r>
    <r>
      <rPr>
        <sz val="10"/>
        <rFont val="Times New Roman"/>
        <family val="1"/>
      </rPr>
      <t>10</t>
    </r>
    <r>
      <rPr>
        <sz val="10"/>
        <rFont val="宋体"/>
        <family val="3"/>
        <charset val="134"/>
      </rPr>
      <t>人</t>
    </r>
  </si>
  <si>
    <r>
      <rPr>
        <sz val="10"/>
        <rFont val="Times New Roman"/>
        <family val="1"/>
      </rPr>
      <t>160</t>
    </r>
    <r>
      <rPr>
        <sz val="10"/>
        <rFont val="宋体"/>
        <family val="3"/>
        <charset val="134"/>
      </rPr>
      <t>（</t>
    </r>
    <r>
      <rPr>
        <sz val="10"/>
        <rFont val="Times New Roman"/>
        <family val="1"/>
      </rPr>
      <t>40</t>
    </r>
    <r>
      <rPr>
        <sz val="10"/>
        <rFont val="宋体"/>
        <family val="3"/>
        <charset val="134"/>
      </rPr>
      <t>人</t>
    </r>
    <r>
      <rPr>
        <sz val="10"/>
        <rFont val="Times New Roman"/>
        <family val="1"/>
      </rPr>
      <t>/</t>
    </r>
    <r>
      <rPr>
        <sz val="10"/>
        <rFont val="宋体"/>
        <family val="3"/>
        <charset val="134"/>
      </rPr>
      <t>每坊，共</t>
    </r>
    <r>
      <rPr>
        <sz val="10"/>
        <rFont val="Times New Roman"/>
        <family val="1"/>
      </rPr>
      <t>4</t>
    </r>
    <r>
      <rPr>
        <sz val="10"/>
        <rFont val="宋体"/>
        <family val="3"/>
        <charset val="134"/>
      </rPr>
      <t>个坊）</t>
    </r>
  </si>
  <si>
    <r>
      <rPr>
        <sz val="10"/>
        <rFont val="宋体"/>
        <family val="3"/>
        <charset val="134"/>
      </rPr>
      <t>原高中校长坊</t>
    </r>
    <r>
      <rPr>
        <sz val="10"/>
        <rFont val="Times New Roman"/>
        <family val="1"/>
      </rPr>
      <t>5</t>
    </r>
    <r>
      <rPr>
        <sz val="10"/>
        <rFont val="宋体"/>
        <family val="3"/>
        <charset val="134"/>
      </rPr>
      <t>个，合并</t>
    </r>
    <r>
      <rPr>
        <sz val="10"/>
        <rFont val="Times New Roman"/>
        <family val="1"/>
      </rPr>
      <t>1</t>
    </r>
    <r>
      <rPr>
        <sz val="10"/>
        <rFont val="宋体"/>
        <family val="3"/>
        <charset val="134"/>
      </rPr>
      <t>个坊</t>
    </r>
  </si>
  <si>
    <t>市县青年骨干教师工作坊高端研修项目</t>
  </si>
  <si>
    <r>
      <rPr>
        <sz val="10"/>
        <rFont val="Times New Roman"/>
        <family val="1"/>
      </rPr>
      <t>80</t>
    </r>
    <r>
      <rPr>
        <sz val="10"/>
        <rFont val="宋体"/>
        <family val="3"/>
        <charset val="134"/>
      </rPr>
      <t>（</t>
    </r>
    <r>
      <rPr>
        <sz val="10"/>
        <rFont val="Times New Roman"/>
        <family val="1"/>
      </rPr>
      <t>40</t>
    </r>
    <r>
      <rPr>
        <sz val="10"/>
        <rFont val="宋体"/>
        <family val="3"/>
        <charset val="134"/>
      </rPr>
      <t>人</t>
    </r>
    <r>
      <rPr>
        <sz val="10"/>
        <rFont val="Times New Roman"/>
        <family val="1"/>
      </rPr>
      <t>/</t>
    </r>
    <r>
      <rPr>
        <sz val="10"/>
        <rFont val="宋体"/>
        <family val="3"/>
        <charset val="134"/>
      </rPr>
      <t>坊，共</t>
    </r>
    <r>
      <rPr>
        <sz val="10"/>
        <rFont val="Times New Roman"/>
        <family val="1"/>
      </rPr>
      <t>3</t>
    </r>
    <r>
      <rPr>
        <sz val="10"/>
        <rFont val="宋体"/>
        <family val="3"/>
        <charset val="134"/>
      </rPr>
      <t>个坊）</t>
    </r>
  </si>
  <si>
    <r>
      <rPr>
        <sz val="10"/>
        <rFont val="宋体"/>
        <family val="3"/>
        <charset val="134"/>
      </rPr>
      <t>减少高中语文</t>
    </r>
    <r>
      <rPr>
        <sz val="10"/>
        <rFont val="Times New Roman"/>
        <family val="1"/>
      </rPr>
      <t>1</t>
    </r>
    <r>
      <rPr>
        <sz val="10"/>
        <rFont val="宋体"/>
        <family val="3"/>
        <charset val="134"/>
      </rPr>
      <t>个坊</t>
    </r>
  </si>
  <si>
    <t>中央在湘单位小计</t>
  </si>
  <si>
    <t>中央在湘单位</t>
  </si>
  <si>
    <t>教育评价改革高校行政管理人员专项培训</t>
  </si>
  <si>
    <r>
      <rPr>
        <sz val="8"/>
        <color rgb="FF000000"/>
        <rFont val="Times New Roman"/>
        <family val="1"/>
      </rPr>
      <t>1</t>
    </r>
    <r>
      <rPr>
        <sz val="8"/>
        <color rgb="FF000000"/>
        <rFont val="宋体"/>
        <family val="3"/>
        <charset val="134"/>
      </rPr>
      <t>年培训，其中线下集中培训不少于</t>
    </r>
    <r>
      <rPr>
        <sz val="8"/>
        <color rgb="FF000000"/>
        <rFont val="Times New Roman"/>
        <family val="1"/>
      </rPr>
      <t>24</t>
    </r>
    <r>
      <rPr>
        <sz val="8"/>
        <color rgb="FF000000"/>
        <rFont val="宋体"/>
        <family val="3"/>
        <charset val="134"/>
      </rPr>
      <t>学时</t>
    </r>
    <r>
      <rPr>
        <sz val="8"/>
        <color rgb="FF000000"/>
        <rFont val="Times New Roman"/>
        <family val="1"/>
      </rPr>
      <t>/4</t>
    </r>
    <r>
      <rPr>
        <sz val="8"/>
        <color rgb="FF000000"/>
        <rFont val="宋体"/>
        <family val="3"/>
        <charset val="134"/>
      </rPr>
      <t>天</t>
    </r>
  </si>
  <si>
    <r>
      <rPr>
        <sz val="8"/>
        <color rgb="FF000000"/>
        <rFont val="Times New Roman"/>
        <family val="1"/>
      </rPr>
      <t>330</t>
    </r>
    <r>
      <rPr>
        <sz val="8"/>
        <color rgb="FF000000"/>
        <rFont val="宋体"/>
        <family val="3"/>
        <charset val="134"/>
      </rPr>
      <t>元</t>
    </r>
    <r>
      <rPr>
        <sz val="8"/>
        <color rgb="FF000000"/>
        <rFont val="Times New Roman"/>
        <family val="1"/>
      </rPr>
      <t>/</t>
    </r>
    <r>
      <rPr>
        <sz val="8"/>
        <color rgb="FF000000"/>
        <rFont val="宋体"/>
        <family val="3"/>
        <charset val="134"/>
      </rPr>
      <t>人</t>
    </r>
    <r>
      <rPr>
        <sz val="8"/>
        <color rgb="FF000000"/>
        <rFont val="Times New Roman"/>
        <family val="1"/>
      </rPr>
      <t>/</t>
    </r>
    <r>
      <rPr>
        <sz val="8"/>
        <color rgb="FF000000"/>
        <rFont val="宋体"/>
        <family val="3"/>
        <charset val="134"/>
      </rPr>
      <t>天</t>
    </r>
  </si>
  <si>
    <t>秘书处委托项目</t>
  </si>
  <si>
    <t>教育评价改革市州行政管理人员专项培训</t>
  </si>
  <si>
    <t>省直单位小计</t>
  </si>
  <si>
    <r>
      <rPr>
        <sz val="8"/>
        <rFont val="宋体"/>
        <family val="3"/>
        <charset val="134"/>
      </rPr>
      <t>线下集中省内</t>
    </r>
    <r>
      <rPr>
        <sz val="8"/>
        <rFont val="Times New Roman"/>
        <family val="1"/>
      </rPr>
      <t>440</t>
    </r>
    <r>
      <rPr>
        <sz val="8"/>
        <rFont val="宋体"/>
        <family val="3"/>
        <charset val="134"/>
      </rPr>
      <t>元</t>
    </r>
    <r>
      <rPr>
        <sz val="8"/>
        <rFont val="Times New Roman"/>
        <family val="1"/>
      </rPr>
      <t>/</t>
    </r>
    <r>
      <rPr>
        <sz val="8"/>
        <rFont val="宋体"/>
        <family val="3"/>
        <charset val="134"/>
      </rPr>
      <t>人</t>
    </r>
    <r>
      <rPr>
        <sz val="8"/>
        <rFont val="Times New Roman"/>
        <family val="1"/>
      </rPr>
      <t>.</t>
    </r>
    <r>
      <rPr>
        <sz val="8"/>
        <rFont val="宋体"/>
        <family val="3"/>
        <charset val="134"/>
      </rPr>
      <t>天，师资费</t>
    </r>
    <r>
      <rPr>
        <sz val="8"/>
        <rFont val="Times New Roman"/>
        <family val="1"/>
      </rPr>
      <t>10000</t>
    </r>
    <r>
      <rPr>
        <sz val="8"/>
        <rFont val="宋体"/>
        <family val="3"/>
        <charset val="134"/>
      </rPr>
      <t>元</t>
    </r>
    <r>
      <rPr>
        <sz val="8"/>
        <rFont val="Times New Roman"/>
        <family val="1"/>
      </rPr>
      <t>/</t>
    </r>
    <r>
      <rPr>
        <sz val="8"/>
        <rFont val="宋体"/>
        <family val="3"/>
        <charset val="134"/>
      </rPr>
      <t>天</t>
    </r>
  </si>
  <si>
    <r>
      <rPr>
        <sz val="8"/>
        <rFont val="宋体"/>
        <family val="3"/>
        <charset val="134"/>
      </rPr>
      <t>线下集中省内</t>
    </r>
    <r>
      <rPr>
        <sz val="8"/>
        <rFont val="Times New Roman"/>
        <family val="1"/>
      </rPr>
      <t>440</t>
    </r>
    <r>
      <rPr>
        <sz val="8"/>
        <rFont val="宋体"/>
        <family val="3"/>
        <charset val="134"/>
      </rPr>
      <t>元</t>
    </r>
    <r>
      <rPr>
        <sz val="8"/>
        <rFont val="Times New Roman"/>
        <family val="1"/>
      </rPr>
      <t>/</t>
    </r>
    <r>
      <rPr>
        <sz val="8"/>
        <rFont val="宋体"/>
        <family val="3"/>
        <charset val="134"/>
      </rPr>
      <t>人</t>
    </r>
    <r>
      <rPr>
        <sz val="8"/>
        <rFont val="Times New Roman"/>
        <family val="1"/>
      </rPr>
      <t>.</t>
    </r>
    <r>
      <rPr>
        <sz val="8"/>
        <rFont val="宋体"/>
        <family val="3"/>
        <charset val="134"/>
      </rPr>
      <t>天，师资费</t>
    </r>
    <r>
      <rPr>
        <sz val="8"/>
        <rFont val="Times New Roman"/>
        <family val="1"/>
      </rPr>
      <t>10000</t>
    </r>
    <r>
      <rPr>
        <sz val="8"/>
        <rFont val="宋体"/>
        <family val="3"/>
        <charset val="134"/>
      </rPr>
      <t>元</t>
    </r>
    <r>
      <rPr>
        <sz val="8"/>
        <rFont val="Times New Roman"/>
        <family val="1"/>
      </rPr>
      <t>/</t>
    </r>
    <r>
      <rPr>
        <sz val="8"/>
        <rFont val="宋体"/>
        <family val="3"/>
        <charset val="134"/>
      </rPr>
      <t>天。</t>
    </r>
  </si>
  <si>
    <r>
      <rPr>
        <sz val="10"/>
        <rFont val="Times New Roman"/>
        <family val="1"/>
      </rPr>
      <t>320</t>
    </r>
    <r>
      <rPr>
        <sz val="10"/>
        <rFont val="宋体"/>
        <family val="3"/>
        <charset val="134"/>
      </rPr>
      <t>（</t>
    </r>
    <r>
      <rPr>
        <sz val="10"/>
        <rFont val="Times New Roman"/>
        <family val="1"/>
      </rPr>
      <t>40</t>
    </r>
    <r>
      <rPr>
        <sz val="10"/>
        <rFont val="宋体"/>
        <family val="3"/>
        <charset val="134"/>
      </rPr>
      <t>人</t>
    </r>
    <r>
      <rPr>
        <sz val="10"/>
        <rFont val="Times New Roman"/>
        <family val="1"/>
      </rPr>
      <t>/</t>
    </r>
    <r>
      <rPr>
        <sz val="10"/>
        <rFont val="宋体"/>
        <family val="3"/>
        <charset val="134"/>
      </rPr>
      <t>坊，共</t>
    </r>
    <r>
      <rPr>
        <sz val="10"/>
        <rFont val="Times New Roman"/>
        <family val="1"/>
      </rPr>
      <t>8</t>
    </r>
    <r>
      <rPr>
        <sz val="10"/>
        <rFont val="宋体"/>
        <family val="3"/>
        <charset val="134"/>
      </rPr>
      <t>个坊）</t>
    </r>
  </si>
  <si>
    <r>
      <rPr>
        <sz val="10"/>
        <rFont val="Times New Roman"/>
        <family val="1"/>
      </rPr>
      <t>2023</t>
    </r>
    <r>
      <rPr>
        <sz val="10"/>
        <rFont val="宋体"/>
        <family val="3"/>
        <charset val="134"/>
      </rPr>
      <t>年</t>
    </r>
    <r>
      <rPr>
        <sz val="10"/>
        <rFont val="Times New Roman"/>
        <family val="1"/>
      </rPr>
      <t>9</t>
    </r>
    <r>
      <rPr>
        <sz val="10"/>
        <rFont val="宋体"/>
        <family val="3"/>
        <charset val="134"/>
      </rPr>
      <t>个坊，高中数学合并</t>
    </r>
    <r>
      <rPr>
        <sz val="10"/>
        <rFont val="Times New Roman"/>
        <family val="1"/>
      </rPr>
      <t>1</t>
    </r>
    <r>
      <rPr>
        <sz val="10"/>
        <rFont val="宋体"/>
        <family val="3"/>
        <charset val="134"/>
      </rPr>
      <t>个</t>
    </r>
  </si>
  <si>
    <r>
      <rPr>
        <sz val="10"/>
        <rFont val="Times New Roman"/>
        <family val="1"/>
      </rPr>
      <t>120</t>
    </r>
    <r>
      <rPr>
        <sz val="10"/>
        <rFont val="宋体"/>
        <family val="3"/>
        <charset val="134"/>
      </rPr>
      <t>（</t>
    </r>
    <r>
      <rPr>
        <sz val="10"/>
        <rFont val="Times New Roman"/>
        <family val="1"/>
      </rPr>
      <t>40</t>
    </r>
    <r>
      <rPr>
        <sz val="10"/>
        <rFont val="宋体"/>
        <family val="3"/>
        <charset val="134"/>
      </rPr>
      <t>人</t>
    </r>
    <r>
      <rPr>
        <sz val="10"/>
        <rFont val="Times New Roman"/>
        <family val="1"/>
      </rPr>
      <t>/</t>
    </r>
    <r>
      <rPr>
        <sz val="10"/>
        <rFont val="宋体"/>
        <family val="3"/>
        <charset val="134"/>
      </rPr>
      <t>每坊，共</t>
    </r>
    <r>
      <rPr>
        <sz val="10"/>
        <rFont val="Times New Roman"/>
        <family val="1"/>
      </rPr>
      <t>3</t>
    </r>
    <r>
      <rPr>
        <sz val="10"/>
        <rFont val="宋体"/>
        <family val="3"/>
        <charset val="134"/>
      </rPr>
      <t>个坊）</t>
    </r>
  </si>
  <si>
    <r>
      <rPr>
        <sz val="10"/>
        <rFont val="Times New Roman"/>
        <family val="1"/>
      </rPr>
      <t>2023</t>
    </r>
    <r>
      <rPr>
        <sz val="10"/>
        <rFont val="宋体"/>
        <family val="3"/>
        <charset val="134"/>
      </rPr>
      <t>年高中校长</t>
    </r>
    <r>
      <rPr>
        <sz val="10"/>
        <rFont val="Times New Roman"/>
        <family val="1"/>
      </rPr>
      <t>4</t>
    </r>
    <r>
      <rPr>
        <sz val="10"/>
        <rFont val="宋体"/>
        <family val="3"/>
        <charset val="134"/>
      </rPr>
      <t>个坊，合并</t>
    </r>
    <r>
      <rPr>
        <sz val="10"/>
        <rFont val="Times New Roman"/>
        <family val="1"/>
      </rPr>
      <t>1</t>
    </r>
    <r>
      <rPr>
        <sz val="10"/>
        <rFont val="宋体"/>
        <family val="3"/>
        <charset val="134"/>
      </rPr>
      <t>个</t>
    </r>
  </si>
  <si>
    <t>援疆教师培训</t>
  </si>
  <si>
    <r>
      <rPr>
        <sz val="8"/>
        <color rgb="FF000000"/>
        <rFont val="Times New Roman"/>
        <family val="1"/>
      </rPr>
      <t>1</t>
    </r>
    <r>
      <rPr>
        <sz val="8"/>
        <color rgb="FF000000"/>
        <rFont val="宋体"/>
        <family val="3"/>
        <charset val="134"/>
      </rPr>
      <t>年省内培训，线下集中培训不少于</t>
    </r>
    <r>
      <rPr>
        <sz val="8"/>
        <color rgb="FF000000"/>
        <rFont val="Times New Roman"/>
        <family val="1"/>
      </rPr>
      <t>12</t>
    </r>
    <r>
      <rPr>
        <sz val="8"/>
        <color rgb="FF000000"/>
        <rFont val="宋体"/>
        <family val="3"/>
        <charset val="134"/>
      </rPr>
      <t>学时</t>
    </r>
    <r>
      <rPr>
        <sz val="8"/>
        <color rgb="FF000000"/>
        <rFont val="Times New Roman"/>
        <family val="1"/>
      </rPr>
      <t>/2</t>
    </r>
    <r>
      <rPr>
        <sz val="8"/>
        <color rgb="FF000000"/>
        <rFont val="宋体"/>
        <family val="3"/>
        <charset val="134"/>
      </rPr>
      <t>天</t>
    </r>
  </si>
  <si>
    <t>少数民族学生教育管理服务工作培训</t>
  </si>
  <si>
    <r>
      <rPr>
        <sz val="8"/>
        <color rgb="FF000000"/>
        <rFont val="Times New Roman"/>
        <family val="1"/>
      </rPr>
      <t>1</t>
    </r>
    <r>
      <rPr>
        <sz val="8"/>
        <color rgb="FF000000"/>
        <rFont val="宋体"/>
        <family val="3"/>
        <charset val="134"/>
      </rPr>
      <t>年培训，线下集中培训不少于</t>
    </r>
    <r>
      <rPr>
        <sz val="8"/>
        <color rgb="FF000000"/>
        <rFont val="Times New Roman"/>
        <family val="1"/>
      </rPr>
      <t>30</t>
    </r>
    <r>
      <rPr>
        <sz val="8"/>
        <color rgb="FF000000"/>
        <rFont val="宋体"/>
        <family val="3"/>
        <charset val="134"/>
      </rPr>
      <t>学时</t>
    </r>
    <r>
      <rPr>
        <sz val="8"/>
        <color rgb="FF000000"/>
        <rFont val="Times New Roman"/>
        <family val="1"/>
      </rPr>
      <t>/5</t>
    </r>
    <r>
      <rPr>
        <sz val="8"/>
        <color rgb="FF000000"/>
        <rFont val="宋体"/>
        <family val="3"/>
        <charset val="134"/>
      </rPr>
      <t>天</t>
    </r>
  </si>
  <si>
    <t>市县青年骨干教师工作坊高端研修项目（高中语文）</t>
  </si>
  <si>
    <t>湖南省普通高校师范专业认证专题研修</t>
  </si>
  <si>
    <r>
      <rPr>
        <sz val="8"/>
        <color rgb="FF000000"/>
        <rFont val="Times New Roman"/>
        <family val="1"/>
      </rPr>
      <t>1</t>
    </r>
    <r>
      <rPr>
        <sz val="8"/>
        <color rgb="FF000000"/>
        <rFont val="宋体"/>
        <family val="3"/>
        <charset val="134"/>
      </rPr>
      <t>年省外培训，其中线下集中培训不少于</t>
    </r>
    <r>
      <rPr>
        <sz val="8"/>
        <color rgb="FF000000"/>
        <rFont val="Times New Roman"/>
        <family val="1"/>
      </rPr>
      <t>30</t>
    </r>
    <r>
      <rPr>
        <sz val="8"/>
        <color rgb="FF000000"/>
        <rFont val="宋体"/>
        <family val="3"/>
        <charset val="134"/>
      </rPr>
      <t>学时</t>
    </r>
    <r>
      <rPr>
        <sz val="8"/>
        <color rgb="FF000000"/>
        <rFont val="Times New Roman"/>
        <family val="1"/>
      </rPr>
      <t>/5</t>
    </r>
    <r>
      <rPr>
        <sz val="8"/>
        <color rgb="FF000000"/>
        <rFont val="宋体"/>
        <family val="3"/>
        <charset val="134"/>
      </rPr>
      <t>天</t>
    </r>
  </si>
  <si>
    <r>
      <rPr>
        <sz val="8"/>
        <color rgb="FF000000"/>
        <rFont val="宋体"/>
        <family val="3"/>
        <charset val="134"/>
      </rPr>
      <t>省外</t>
    </r>
    <r>
      <rPr>
        <sz val="8"/>
        <color rgb="FF000000"/>
        <rFont val="Times New Roman"/>
        <family val="1"/>
      </rPr>
      <t>550</t>
    </r>
    <r>
      <rPr>
        <sz val="8"/>
        <color rgb="FF000000"/>
        <rFont val="宋体"/>
        <family val="3"/>
        <charset val="134"/>
      </rPr>
      <t>元</t>
    </r>
    <r>
      <rPr>
        <sz val="8"/>
        <color rgb="FF000000"/>
        <rFont val="Times New Roman"/>
        <family val="1"/>
      </rPr>
      <t>/</t>
    </r>
    <r>
      <rPr>
        <sz val="8"/>
        <color rgb="FF000000"/>
        <rFont val="宋体"/>
        <family val="3"/>
        <charset val="134"/>
      </rPr>
      <t>人</t>
    </r>
    <r>
      <rPr>
        <sz val="8"/>
        <color rgb="FF000000"/>
        <rFont val="Times New Roman"/>
        <family val="1"/>
      </rPr>
      <t>/</t>
    </r>
    <r>
      <rPr>
        <sz val="8"/>
        <color rgb="FF000000"/>
        <rFont val="宋体"/>
        <family val="3"/>
        <charset val="134"/>
      </rPr>
      <t>天，师资费</t>
    </r>
    <r>
      <rPr>
        <sz val="8"/>
        <color rgb="FF000000"/>
        <rFont val="Times New Roman"/>
        <family val="1"/>
      </rPr>
      <t>1</t>
    </r>
    <r>
      <rPr>
        <sz val="8"/>
        <color rgb="FF000000"/>
        <rFont val="宋体"/>
        <family val="3"/>
        <charset val="134"/>
      </rPr>
      <t>万元</t>
    </r>
    <r>
      <rPr>
        <sz val="8"/>
        <color rgb="FF000000"/>
        <rFont val="Times New Roman"/>
        <family val="1"/>
      </rPr>
      <t>/</t>
    </r>
    <r>
      <rPr>
        <sz val="8"/>
        <color rgb="FF000000"/>
        <rFont val="宋体"/>
        <family val="3"/>
        <charset val="134"/>
      </rPr>
      <t>天</t>
    </r>
  </si>
  <si>
    <t>湖南省市县教师管理工作暨师德师风管理者研修</t>
  </si>
  <si>
    <r>
      <rPr>
        <sz val="8"/>
        <color rgb="FF000000"/>
        <rFont val="Times New Roman"/>
        <family val="1"/>
      </rPr>
      <t>1</t>
    </r>
    <r>
      <rPr>
        <sz val="8"/>
        <color rgb="FF000000"/>
        <rFont val="宋体"/>
        <family val="3"/>
        <charset val="134"/>
      </rPr>
      <t>年培训，其中线下集中培训不少于</t>
    </r>
    <r>
      <rPr>
        <sz val="8"/>
        <color rgb="FF000000"/>
        <rFont val="Times New Roman"/>
        <family val="1"/>
      </rPr>
      <t>30</t>
    </r>
    <r>
      <rPr>
        <sz val="8"/>
        <color rgb="FF000000"/>
        <rFont val="宋体"/>
        <family val="3"/>
        <charset val="134"/>
      </rPr>
      <t>学时</t>
    </r>
    <r>
      <rPr>
        <sz val="8"/>
        <color rgb="FF000000"/>
        <rFont val="Times New Roman"/>
        <family val="1"/>
      </rPr>
      <t>/5</t>
    </r>
    <r>
      <rPr>
        <sz val="8"/>
        <color rgb="FF000000"/>
        <rFont val="宋体"/>
        <family val="3"/>
        <charset val="134"/>
      </rPr>
      <t>天</t>
    </r>
  </si>
  <si>
    <t>中小学校本研修基地校管理者领导力提升培训</t>
  </si>
  <si>
    <r>
      <rPr>
        <sz val="8"/>
        <color rgb="FF000000"/>
        <rFont val="Times New Roman"/>
        <family val="1"/>
      </rPr>
      <t>1</t>
    </r>
    <r>
      <rPr>
        <sz val="8"/>
        <color rgb="FF000000"/>
        <rFont val="宋体"/>
        <family val="3"/>
        <charset val="134"/>
      </rPr>
      <t>年培训，其中线下集中培训不少于</t>
    </r>
    <r>
      <rPr>
        <sz val="8"/>
        <color rgb="FF000000"/>
        <rFont val="Times New Roman"/>
        <family val="1"/>
      </rPr>
      <t>42</t>
    </r>
    <r>
      <rPr>
        <sz val="8"/>
        <color rgb="FF000000"/>
        <rFont val="宋体"/>
        <family val="3"/>
        <charset val="134"/>
      </rPr>
      <t>学时</t>
    </r>
    <r>
      <rPr>
        <sz val="8"/>
        <color rgb="FF000000"/>
        <rFont val="Times New Roman"/>
        <family val="1"/>
      </rPr>
      <t>/7</t>
    </r>
    <r>
      <rPr>
        <sz val="8"/>
        <color rgb="FF000000"/>
        <rFont val="宋体"/>
        <family val="3"/>
        <charset val="134"/>
      </rPr>
      <t>天</t>
    </r>
  </si>
  <si>
    <r>
      <rPr>
        <sz val="8"/>
        <rFont val="Times New Roman"/>
        <family val="1"/>
      </rPr>
      <t>350</t>
    </r>
    <r>
      <rPr>
        <sz val="8"/>
        <rFont val="宋体"/>
        <family val="3"/>
        <charset val="134"/>
      </rPr>
      <t>元</t>
    </r>
    <r>
      <rPr>
        <sz val="8"/>
        <rFont val="Times New Roman"/>
        <family val="1"/>
      </rPr>
      <t>/</t>
    </r>
    <r>
      <rPr>
        <sz val="8"/>
        <rFont val="宋体"/>
        <family val="3"/>
        <charset val="134"/>
      </rPr>
      <t>人</t>
    </r>
    <r>
      <rPr>
        <sz val="8"/>
        <rFont val="Times New Roman"/>
        <family val="1"/>
      </rPr>
      <t>/</t>
    </r>
    <r>
      <rPr>
        <sz val="8"/>
        <rFont val="宋体"/>
        <family val="3"/>
        <charset val="134"/>
      </rPr>
      <t>天</t>
    </r>
  </si>
  <si>
    <r>
      <rPr>
        <sz val="10"/>
        <rFont val="Times New Roman"/>
        <family val="1"/>
      </rPr>
      <t>300</t>
    </r>
    <r>
      <rPr>
        <sz val="10"/>
        <rFont val="宋体"/>
        <family val="3"/>
        <charset val="134"/>
      </rPr>
      <t>（分</t>
    </r>
    <r>
      <rPr>
        <sz val="10"/>
        <rFont val="Times New Roman"/>
        <family val="1"/>
      </rPr>
      <t>5</t>
    </r>
    <r>
      <rPr>
        <sz val="10"/>
        <rFont val="宋体"/>
        <family val="3"/>
        <charset val="134"/>
      </rPr>
      <t>个班）</t>
    </r>
  </si>
  <si>
    <r>
      <rPr>
        <sz val="10"/>
        <rFont val="宋体"/>
        <family val="3"/>
        <charset val="134"/>
      </rPr>
      <t>委托项目</t>
    </r>
  </si>
  <si>
    <t>普通高中教育研究基地教科研骨干研修</t>
  </si>
  <si>
    <r>
      <rPr>
        <sz val="8"/>
        <rFont val="宋体"/>
        <family val="3"/>
        <charset val="134"/>
      </rPr>
      <t>省外</t>
    </r>
    <r>
      <rPr>
        <sz val="8"/>
        <rFont val="Times New Roman"/>
        <family val="1"/>
      </rPr>
      <t>550</t>
    </r>
    <r>
      <rPr>
        <sz val="8"/>
        <rFont val="宋体"/>
        <family val="3"/>
        <charset val="134"/>
      </rPr>
      <t>元</t>
    </r>
    <r>
      <rPr>
        <sz val="8"/>
        <rFont val="Times New Roman"/>
        <family val="1"/>
      </rPr>
      <t>/</t>
    </r>
    <r>
      <rPr>
        <sz val="8"/>
        <rFont val="宋体"/>
        <family val="3"/>
        <charset val="134"/>
      </rPr>
      <t>人</t>
    </r>
    <r>
      <rPr>
        <sz val="8"/>
        <rFont val="Times New Roman"/>
        <family val="1"/>
      </rPr>
      <t>/</t>
    </r>
    <r>
      <rPr>
        <sz val="8"/>
        <rFont val="宋体"/>
        <family val="3"/>
        <charset val="134"/>
      </rPr>
      <t>天</t>
    </r>
  </si>
  <si>
    <r>
      <rPr>
        <sz val="10"/>
        <rFont val="宋体"/>
        <family val="3"/>
        <charset val="134"/>
      </rPr>
      <t>委托项目，经费不足部分，由师大附中补足</t>
    </r>
  </si>
  <si>
    <t>湖南省科协青少年科技中心</t>
  </si>
  <si>
    <t>湖南省普通高中五大学科领军教师专项培训</t>
  </si>
  <si>
    <r>
      <rPr>
        <sz val="8"/>
        <color rgb="FF000000"/>
        <rFont val="Times New Roman"/>
        <family val="1"/>
      </rPr>
      <t>2</t>
    </r>
    <r>
      <rPr>
        <sz val="8"/>
        <color rgb="FF000000"/>
        <rFont val="宋体"/>
        <family val="3"/>
        <charset val="134"/>
      </rPr>
      <t>年周期培训，每年集中培训不少于</t>
    </r>
    <r>
      <rPr>
        <sz val="8"/>
        <color rgb="FF000000"/>
        <rFont val="Times New Roman"/>
        <family val="1"/>
      </rPr>
      <t>42</t>
    </r>
    <r>
      <rPr>
        <sz val="8"/>
        <color rgb="FF000000"/>
        <rFont val="宋体"/>
        <family val="3"/>
        <charset val="134"/>
      </rPr>
      <t>学时</t>
    </r>
    <r>
      <rPr>
        <sz val="8"/>
        <color rgb="FF000000"/>
        <rFont val="Times New Roman"/>
        <family val="1"/>
      </rPr>
      <t>/7</t>
    </r>
    <r>
      <rPr>
        <sz val="8"/>
        <color rgb="FF000000"/>
        <rFont val="宋体"/>
        <family val="3"/>
        <charset val="134"/>
      </rPr>
      <t>天</t>
    </r>
  </si>
  <si>
    <r>
      <rPr>
        <sz val="8"/>
        <rFont val="宋体"/>
        <family val="3"/>
        <charset val="134"/>
      </rPr>
      <t>线下集中省内</t>
    </r>
    <r>
      <rPr>
        <sz val="8"/>
        <rFont val="Times New Roman"/>
        <family val="1"/>
      </rPr>
      <t>440</t>
    </r>
    <r>
      <rPr>
        <sz val="8"/>
        <rFont val="宋体"/>
        <family val="3"/>
        <charset val="134"/>
      </rPr>
      <t>元</t>
    </r>
    <r>
      <rPr>
        <sz val="8"/>
        <rFont val="Times New Roman"/>
        <family val="1"/>
      </rPr>
      <t>/</t>
    </r>
    <r>
      <rPr>
        <sz val="8"/>
        <rFont val="宋体"/>
        <family val="3"/>
        <charset val="134"/>
      </rPr>
      <t>人</t>
    </r>
    <r>
      <rPr>
        <sz val="8"/>
        <rFont val="Times New Roman"/>
        <family val="1"/>
      </rPr>
      <t>.</t>
    </r>
    <r>
      <rPr>
        <sz val="8"/>
        <rFont val="宋体"/>
        <family val="3"/>
        <charset val="134"/>
      </rPr>
      <t>天</t>
    </r>
  </si>
  <si>
    <t>附件3</t>
  </si>
  <si>
    <t>2024年湖南省新时代基础教育名师名校长培养计划工作室建设经费分配明细表</t>
  </si>
  <si>
    <t>市州</t>
  </si>
  <si>
    <t>县市区（主管部门）</t>
  </si>
  <si>
    <t>拨款单位</t>
  </si>
  <si>
    <t>双名计划入选人数</t>
  </si>
  <si>
    <t>下达经费（万元）</t>
  </si>
  <si>
    <t>省直单位</t>
  </si>
  <si>
    <t>国防科技大学</t>
  </si>
  <si>
    <t>李秋菊（教育部名师）</t>
  </si>
  <si>
    <t>中南大学第一附属中学</t>
  </si>
  <si>
    <t>邓和国</t>
  </si>
  <si>
    <t>中南大学第二附属小学</t>
  </si>
  <si>
    <t>肖慧</t>
  </si>
  <si>
    <t>湖南大学幼儿园</t>
  </si>
  <si>
    <t>张静</t>
  </si>
  <si>
    <t>湖南大学附属中学</t>
  </si>
  <si>
    <t>刘觅知</t>
  </si>
  <si>
    <t>王茜</t>
  </si>
  <si>
    <t>吕奕</t>
  </si>
  <si>
    <t>杨燕</t>
  </si>
  <si>
    <t>湖南师范大学附属小学</t>
  </si>
  <si>
    <t>李晓玲</t>
  </si>
  <si>
    <t>李湘黔、向超</t>
  </si>
  <si>
    <t>湖南一师金桥实验小学</t>
  </si>
  <si>
    <t>赵华（教育部名校长）</t>
  </si>
  <si>
    <t>长沙师范学院附属小学</t>
  </si>
  <si>
    <t>张华</t>
  </si>
  <si>
    <t>唐泰清、张鹏</t>
  </si>
  <si>
    <t>刘亚雄、彭玮婧</t>
  </si>
  <si>
    <t>黄佑生</t>
  </si>
  <si>
    <t>黄斌（教育部名校长）</t>
  </si>
  <si>
    <t>王胜楚</t>
  </si>
  <si>
    <t>长沙市雅礼实验中学</t>
  </si>
  <si>
    <t>欧阳才学、马明</t>
  </si>
  <si>
    <t>潘治国、陈宏资</t>
  </si>
  <si>
    <t>肖斌武、谢秋锋</t>
  </si>
  <si>
    <t>吴峰林</t>
  </si>
  <si>
    <t>许江</t>
  </si>
  <si>
    <t>刘敏</t>
  </si>
  <si>
    <t>王磊</t>
  </si>
  <si>
    <t>万淑兰</t>
  </si>
  <si>
    <t>旷海彬</t>
  </si>
  <si>
    <t>桂阳玲</t>
  </si>
  <si>
    <t>扣回原名师吴玲瑜2023年工作室建设经费</t>
  </si>
  <si>
    <t>周丽珍（替换吴玲瑜），下达2023年和2024年工作室建设经费</t>
  </si>
  <si>
    <t>吴静</t>
  </si>
  <si>
    <t>曾辉</t>
  </si>
  <si>
    <t>周方苗</t>
  </si>
  <si>
    <t>杨尚上（教育部名师）</t>
  </si>
  <si>
    <t>开福区清水塘第二小学</t>
  </si>
  <si>
    <t>骆文辉</t>
  </si>
  <si>
    <t>周群意</t>
  </si>
  <si>
    <t>商南花</t>
  </si>
  <si>
    <t>肖宗文</t>
  </si>
  <si>
    <t>杨丽霞</t>
  </si>
  <si>
    <t>李志华</t>
  </si>
  <si>
    <t>张波</t>
  </si>
  <si>
    <t>奉丹</t>
  </si>
  <si>
    <t>何亩文</t>
  </si>
  <si>
    <t>朱洪飚</t>
  </si>
  <si>
    <t>肖瑛</t>
  </si>
  <si>
    <t>孟文霞</t>
  </si>
  <si>
    <t>陈静</t>
  </si>
  <si>
    <t>刘俏梅（教育部名师）</t>
  </si>
  <si>
    <t>刘和平（教育部名校长）</t>
  </si>
  <si>
    <t>齐学军</t>
  </si>
  <si>
    <t>程健</t>
  </si>
  <si>
    <t>文瑛（教育部名校长）</t>
  </si>
  <si>
    <t>屈辉（教育部名师）</t>
  </si>
  <si>
    <t>董仁思</t>
  </si>
  <si>
    <t>侯志中</t>
  </si>
  <si>
    <t>王岳</t>
  </si>
  <si>
    <t>扣回原名校长李雄伟2023年工作室建设经费</t>
  </si>
  <si>
    <t>吕强（替换李雄伟），因2023年工作室活动开展较少，不追加2023年经费</t>
  </si>
  <si>
    <t>刘晓燕</t>
  </si>
  <si>
    <t>宁奇珍</t>
  </si>
  <si>
    <t>禹优香</t>
  </si>
  <si>
    <t>朱俊中</t>
  </si>
  <si>
    <t>刘想艳</t>
  </si>
  <si>
    <t>李芳</t>
  </si>
  <si>
    <t>周斌</t>
  </si>
  <si>
    <t>龙志明</t>
  </si>
  <si>
    <t>李大航</t>
  </si>
  <si>
    <t>陈宇</t>
  </si>
  <si>
    <t>王新菲</t>
  </si>
  <si>
    <t>张勇</t>
  </si>
  <si>
    <t>谈珊（教育部名师）</t>
  </si>
  <si>
    <t>朱方武</t>
  </si>
  <si>
    <t>周相兵</t>
  </si>
  <si>
    <t>史新丰</t>
  </si>
  <si>
    <t>唐静</t>
  </si>
  <si>
    <t>田亚玲</t>
  </si>
  <si>
    <t>裴以杰</t>
  </si>
  <si>
    <t>谭恢雄</t>
  </si>
  <si>
    <t>曾斌（教育部名校长）、覃业集</t>
  </si>
  <si>
    <t>李东海</t>
  </si>
  <si>
    <t>唐新标</t>
  </si>
  <si>
    <t>黄峥嵘</t>
  </si>
  <si>
    <t>徐海丹（替换何义），因2023年工作室活动开展较少，不追加2023年经费</t>
  </si>
  <si>
    <t>扣回原名校长何义2023年工作室建设经费</t>
  </si>
  <si>
    <t>扣回原名师周小蓉2023年工作室建设经费</t>
  </si>
  <si>
    <t>肖芬</t>
  </si>
  <si>
    <t>单良</t>
  </si>
  <si>
    <t>肖华根</t>
  </si>
  <si>
    <t>王黎香</t>
  </si>
  <si>
    <t>何天宝</t>
  </si>
  <si>
    <t>汝城县沙洲芙蓉学校（文明瑶族乡中心校）</t>
  </si>
  <si>
    <t>康波兰</t>
  </si>
  <si>
    <t>郭旭东</t>
  </si>
  <si>
    <t>邓秋萍</t>
  </si>
  <si>
    <t>扣回原教育部名师吴春来2023年工作室建设经费</t>
  </si>
  <si>
    <t>龙路云（替换卢基敏），下达2023年和2024年工作室建设经费</t>
  </si>
  <si>
    <t>周金辉</t>
  </si>
  <si>
    <t>黄琨</t>
  </si>
  <si>
    <t>扣回原名师卢基敏2023年工作室建设经费</t>
  </si>
  <si>
    <t>周启群</t>
  </si>
  <si>
    <t>彭中菊</t>
  </si>
  <si>
    <t>江文欢</t>
  </si>
  <si>
    <t>张欢英</t>
  </si>
  <si>
    <t>新晃侗族自治县</t>
  </si>
  <si>
    <t>杨芳玲</t>
  </si>
  <si>
    <t>谢凌云（教育部名校长）</t>
  </si>
  <si>
    <t>李雄杰</t>
  </si>
  <si>
    <t>凌志华</t>
  </si>
  <si>
    <t>伍福常</t>
  </si>
  <si>
    <t>谭周才</t>
  </si>
  <si>
    <t>王静</t>
  </si>
  <si>
    <t>滕召秀</t>
  </si>
  <si>
    <t>附件4</t>
  </si>
  <si>
    <t>2024年度湖南省芙蓉教学名师支持经费分配明细表</t>
  </si>
  <si>
    <t>芙蓉教学名师入选人数</t>
  </si>
  <si>
    <t>湖南省长沙市第一中学</t>
  </si>
  <si>
    <t>陈新奇</t>
  </si>
  <si>
    <t>李湘黔</t>
  </si>
  <si>
    <t>10万元/人/年，连续支持3年</t>
  </si>
  <si>
    <t>张燕</t>
  </si>
  <si>
    <t>李佩冠</t>
  </si>
  <si>
    <t>中南大学幼儿园</t>
  </si>
  <si>
    <t>邹勇</t>
  </si>
  <si>
    <t>湘财教指〔2023〕64号提前下达经费</t>
  </si>
  <si>
    <t>璩艳霞</t>
  </si>
  <si>
    <t>胡锦云</t>
  </si>
  <si>
    <t>彭熹</t>
  </si>
  <si>
    <t>陈水章</t>
  </si>
  <si>
    <t>黄敏兰</t>
  </si>
  <si>
    <t>高丽萍</t>
  </si>
  <si>
    <t>开福区周南秀峰学校</t>
  </si>
  <si>
    <t>杨尚上</t>
  </si>
  <si>
    <t>石玉平</t>
  </si>
  <si>
    <t>蔡小兵</t>
  </si>
  <si>
    <t>李惠</t>
  </si>
  <si>
    <t>孙江波</t>
  </si>
  <si>
    <t>王秋香</t>
  </si>
  <si>
    <t>汤咏梅</t>
  </si>
  <si>
    <t>刘建军</t>
  </si>
  <si>
    <t>刘珍玉</t>
  </si>
  <si>
    <t>宋阳玲</t>
  </si>
  <si>
    <t>孙立红</t>
  </si>
  <si>
    <t>杨翔</t>
  </si>
  <si>
    <t>孙菊香</t>
  </si>
  <si>
    <t>苏瞧忠</t>
  </si>
  <si>
    <t>彭向</t>
  </si>
  <si>
    <t>朱丽芳</t>
  </si>
  <si>
    <t>龚华蓉</t>
  </si>
  <si>
    <t>吴英</t>
  </si>
  <si>
    <t>刘向辉</t>
  </si>
  <si>
    <t>李映辉</t>
  </si>
  <si>
    <t>樊小清</t>
  </si>
  <si>
    <t>王礼平</t>
  </si>
  <si>
    <t>李良田</t>
  </si>
  <si>
    <t>王瑰荣</t>
  </si>
  <si>
    <t>刘朝晖</t>
  </si>
  <si>
    <t>陈快元</t>
  </si>
  <si>
    <t>陈秋梅</t>
  </si>
  <si>
    <t>喻冬梅</t>
  </si>
  <si>
    <t>梁江泳</t>
  </si>
  <si>
    <t>李双果</t>
  </si>
  <si>
    <t>陈莳</t>
  </si>
  <si>
    <t>附件5</t>
  </si>
  <si>
    <t>2024年教师综合发展专项资金（职业院校教师素质提高计划省级培训）分配明细表</t>
  </si>
  <si>
    <t>县区</t>
  </si>
  <si>
    <t>省教育厅机关财务小计</t>
  </si>
  <si>
    <t>中职心理健康教育工作能力专题研修</t>
  </si>
  <si>
    <t>中职职业教育信息员专题研修</t>
  </si>
  <si>
    <t>高职心理健康教育工作能力专题研修</t>
  </si>
  <si>
    <t>高职院校职业教育信息员专题研修</t>
  </si>
  <si>
    <t>中职课程思政教学设计与实施</t>
  </si>
  <si>
    <t>中职英语教学改革培训</t>
  </si>
  <si>
    <t>湖南省教育厅</t>
  </si>
  <si>
    <t>中职艺术教学改革培训</t>
  </si>
  <si>
    <t>高职课程思政教学设计与实施</t>
  </si>
  <si>
    <t>市县职业教育教研员专题研修</t>
  </si>
  <si>
    <t>中职信息技术教学改革培训</t>
  </si>
  <si>
    <t>高职公共课基础课教师信息技术应用能力提升</t>
  </si>
  <si>
    <t>中职数学教学改革培训</t>
  </si>
  <si>
    <t>高职英语教学改革培训</t>
  </si>
  <si>
    <t>中职公共课基础课教师信息技术应用能力提升</t>
  </si>
  <si>
    <t>高职数学教学改革培训</t>
  </si>
  <si>
    <t>市州合计</t>
  </si>
  <si>
    <t>高职语文教学改革培训</t>
  </si>
  <si>
    <t>附件6</t>
  </si>
  <si>
    <t>全国高校黄大年式教师团队支持经费明细表</t>
  </si>
  <si>
    <t>期次</t>
  </si>
  <si>
    <t>所在高校</t>
  </si>
  <si>
    <t>团队名称</t>
  </si>
  <si>
    <t>团队负责人</t>
  </si>
  <si>
    <t>支持标准</t>
  </si>
  <si>
    <t>经费合计（万元）</t>
  </si>
  <si>
    <t>首批</t>
  </si>
  <si>
    <t>外国语言文学教师团队</t>
  </si>
  <si>
    <t>邓颖玲</t>
  </si>
  <si>
    <t>30万元/团队</t>
  </si>
  <si>
    <t>第三批</t>
  </si>
  <si>
    <t>中华伦理文明传承发展与伦理学理论创新教师团队</t>
  </si>
  <si>
    <t>向玉乔</t>
  </si>
  <si>
    <t>第二批</t>
  </si>
  <si>
    <t>计算数学教师团队</t>
  </si>
  <si>
    <t>舒适</t>
  </si>
  <si>
    <t>智能电网协同创新育人教师团队</t>
  </si>
  <si>
    <t>曾祥君</t>
  </si>
  <si>
    <t>现代交通基础设施智慧建养与运维教师团队</t>
  </si>
  <si>
    <t>郑健龙</t>
  </si>
  <si>
    <t>作物学教师团队</t>
  </si>
  <si>
    <t>官春云</t>
  </si>
  <si>
    <t>茶学教师团队</t>
  </si>
  <si>
    <t>刘仲华</t>
  </si>
  <si>
    <t>蔬菜学教师团队</t>
  </si>
  <si>
    <t>邹学校</t>
  </si>
  <si>
    <t>深海矿产资源开发技术装备教师团队</t>
  </si>
  <si>
    <t>万步炎</t>
  </si>
  <si>
    <t>产业创新与区域发展教师团队</t>
  </si>
  <si>
    <t>刘友金</t>
  </si>
  <si>
    <t>农林生物质绿色低碳加工教师团队</t>
  </si>
  <si>
    <t>吴义强</t>
  </si>
  <si>
    <t>中医病证诊断创新与应用教师团队</t>
  </si>
  <si>
    <t>彭清华</t>
  </si>
  <si>
    <t>医教研协同创新教师团队</t>
  </si>
  <si>
    <t>张灼华</t>
  </si>
  <si>
    <t>民族传统体育学科教师团队</t>
  </si>
  <si>
    <t>刘少英</t>
  </si>
  <si>
    <t>绿色与智慧管理教师团队</t>
  </si>
  <si>
    <t>黄福华</t>
  </si>
  <si>
    <r>
      <rPr>
        <sz val="11"/>
        <color rgb="FF000000"/>
        <rFont val="宋体"/>
        <family val="3"/>
        <charset val="134"/>
      </rPr>
      <t>“</t>
    </r>
    <r>
      <rPr>
        <sz val="11"/>
        <color theme="1"/>
        <rFont val="宋体"/>
        <family val="3"/>
        <charset val="134"/>
      </rPr>
      <t>习近平新时代中国特色社会主义思想概论”课教师团队</t>
    </r>
  </si>
  <si>
    <t>邓联荣</t>
  </si>
  <si>
    <t>思想政治理论课教师团队</t>
  </si>
  <si>
    <t>周小李</t>
  </si>
  <si>
    <r>
      <rPr>
        <sz val="11"/>
        <color rgb="FF000000"/>
        <rFont val="宋体"/>
        <family val="3"/>
        <charset val="134"/>
      </rPr>
      <t>智慧健康养老</t>
    </r>
    <r>
      <rPr>
        <sz val="11"/>
        <color theme="1"/>
        <rFont val="宋体"/>
        <family val="3"/>
        <charset val="134"/>
      </rPr>
      <t>教师团队</t>
    </r>
  </si>
  <si>
    <t>黄岩松</t>
  </si>
  <si>
    <r>
      <rPr>
        <sz val="11"/>
        <color rgb="FF000000"/>
        <rFont val="宋体"/>
        <family val="3"/>
        <charset val="134"/>
      </rPr>
      <t>轨道交通装备智能制造技术</t>
    </r>
    <r>
      <rPr>
        <sz val="11"/>
        <color theme="1"/>
        <rFont val="宋体"/>
        <family val="3"/>
        <charset val="134"/>
      </rPr>
      <t>教师团队</t>
    </r>
  </si>
  <si>
    <t>段树华</t>
  </si>
  <si>
    <t>湘绣传承与创新教师团队</t>
  </si>
  <si>
    <t>陈鸿俊</t>
  </si>
  <si>
    <t>新能源与智能网联汽车技术教师团队</t>
  </si>
  <si>
    <t>欧阳波仪</t>
  </si>
  <si>
    <t>老年健康服务教师团队</t>
  </si>
  <si>
    <t>姜娜</t>
  </si>
  <si>
    <t>附件7</t>
  </si>
  <si>
    <t>2024年教师综合发展专项资金（语言文字、高校教师队伍建设、教师综合）分配明细表</t>
  </si>
  <si>
    <t>国家语言文字推广基地大学生暑期推广国家通用语言文字社会实践活动经费</t>
  </si>
  <si>
    <t>语言文字专项</t>
  </si>
  <si>
    <t>高校教师培训（含访问学者项目）</t>
  </si>
  <si>
    <t>高校教师培训委托项目</t>
  </si>
  <si>
    <t>教育家精神实践基地建设补助经费</t>
  </si>
  <si>
    <r>
      <rPr>
        <sz val="10"/>
        <rFont val="Times New Roman"/>
        <family val="1"/>
      </rPr>
      <t>30</t>
    </r>
    <r>
      <rPr>
        <sz val="10"/>
        <rFont val="宋体"/>
        <family val="3"/>
        <charset val="134"/>
      </rPr>
      <t>万元</t>
    </r>
    <r>
      <rPr>
        <sz val="10"/>
        <rFont val="Times New Roman"/>
        <family val="1"/>
      </rPr>
      <t>/</t>
    </r>
    <r>
      <rPr>
        <sz val="10"/>
        <rFont val="宋体"/>
        <family val="3"/>
        <charset val="134"/>
      </rPr>
      <t>校</t>
    </r>
  </si>
  <si>
    <t>笔墨中国书法大赛</t>
  </si>
  <si>
    <t>全省高校科学教育创新竞赛</t>
  </si>
  <si>
    <t>高校教师队伍建设</t>
  </si>
  <si>
    <t>2023年湖南省中华经典诵写讲大赛决赛系列活动</t>
  </si>
  <si>
    <t>2023年度和2024年度部分教师系列职称评审组织工作和第十二届特级教师评审现场答辩组织工作经费</t>
  </si>
  <si>
    <t>2024年湖南省中小学（幼儿园）教师在线集体备课大赛活动经费</t>
  </si>
  <si>
    <t>2024年湖南省中华经典诵写讲大赛</t>
  </si>
  <si>
    <t>教育家精神巡讲宣传系列活动</t>
  </si>
  <si>
    <t>语保工程专项课题研究经费</t>
  </si>
  <si>
    <t>中国语言文化典藏新书发布补助经费</t>
  </si>
  <si>
    <t>国家中小学教师普通话抽测补助经费</t>
  </si>
  <si>
    <t>国家乡村语言文字高质量发展试点</t>
  </si>
  <si>
    <t>第27届推普周活动启动仪式补助经费</t>
  </si>
  <si>
    <t>调减提前下达经费</t>
    <phoneticPr fontId="40" type="noConversion"/>
  </si>
  <si>
    <t>湘西土家族苗族自治州</t>
    <phoneticPr fontId="40" type="noConversion"/>
  </si>
  <si>
    <t>市州</t>
    <phoneticPr fontId="40" type="noConversion"/>
  </si>
  <si>
    <t>县市区/单位</t>
    <phoneticPr fontId="40" type="noConversion"/>
  </si>
  <si>
    <t>2024年第三批教育综合发展专项（双名工程、芙蓉教学名师、省培计划、教师综合改革与语言文字工作）资金分配表</t>
    <phoneticPr fontId="4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</si>
</sst>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8" formatCode="0.0_ "/>
    <numFmt numFmtId="179" formatCode="0.00_);[Red]\(0.00\)"/>
  </numFmts>
  <fonts count="44">
    <font>
      <sz val="11"/>
      <color theme="1"/>
      <name val="宋体"/>
      <charset val="134"/>
      <scheme val="minor"/>
    </font>
    <font>
      <b/>
      <sz val="11"/>
      <color theme="1"/>
      <name val="宋体"/>
      <family val="3"/>
      <charset val="134"/>
      <scheme val="minor"/>
    </font>
    <font>
      <sz val="12"/>
      <color theme="1"/>
      <name val="宋体"/>
      <family val="3"/>
      <charset val="134"/>
    </font>
    <font>
      <sz val="12"/>
      <color theme="1"/>
      <name val="黑体"/>
      <family val="3"/>
      <charset val="134"/>
    </font>
    <font>
      <sz val="10"/>
      <color theme="1"/>
      <name val="宋体"/>
      <family val="3"/>
      <charset val="134"/>
      <scheme val="minor"/>
    </font>
    <font>
      <sz val="16"/>
      <color theme="1"/>
      <name val="方正小标宋简体"/>
      <family val="3"/>
      <charset val="134"/>
    </font>
    <font>
      <b/>
      <sz val="10"/>
      <name val="宋体"/>
      <family val="3"/>
      <charset val="134"/>
    </font>
    <font>
      <b/>
      <sz val="10"/>
      <color theme="1"/>
      <name val="宋体"/>
      <family val="3"/>
      <charset val="134"/>
    </font>
    <font>
      <sz val="10"/>
      <color theme="1"/>
      <name val="宋体"/>
      <family val="3"/>
      <charset val="134"/>
    </font>
    <font>
      <b/>
      <sz val="10"/>
      <color rgb="FF000000"/>
      <name val="宋体"/>
      <family val="3"/>
      <charset val="134"/>
    </font>
    <font>
      <sz val="10"/>
      <name val="宋体"/>
      <family val="3"/>
      <charset val="134"/>
    </font>
    <font>
      <sz val="10"/>
      <color rgb="FF000000"/>
      <name val="宋体"/>
      <family val="3"/>
      <charset val="134"/>
    </font>
    <font>
      <sz val="10"/>
      <color rgb="FF000000"/>
      <name val="Times New Roman"/>
      <family val="1"/>
    </font>
    <font>
      <sz val="10"/>
      <name val="Times New Roman"/>
      <family val="1"/>
    </font>
    <font>
      <sz val="10"/>
      <name val="Times New Roman"/>
      <family val="1"/>
    </font>
    <font>
      <b/>
      <sz val="11"/>
      <color rgb="FF000000"/>
      <name val="宋体"/>
      <family val="3"/>
      <charset val="134"/>
    </font>
    <font>
      <b/>
      <sz val="10"/>
      <color theme="1"/>
      <name val="宋体"/>
      <family val="3"/>
      <charset val="134"/>
      <scheme val="minor"/>
    </font>
    <font>
      <sz val="12"/>
      <color theme="1"/>
      <name val="宋体"/>
      <family val="3"/>
      <charset val="134"/>
      <scheme val="minor"/>
    </font>
    <font>
      <b/>
      <sz val="18"/>
      <color theme="1"/>
      <name val="方正小标宋简体"/>
      <family val="3"/>
      <charset val="134"/>
    </font>
    <font>
      <sz val="11"/>
      <color rgb="FF000000"/>
      <name val="宋体"/>
      <family val="3"/>
      <charset val="134"/>
    </font>
    <font>
      <sz val="11"/>
      <color theme="1"/>
      <name val="宋体"/>
      <family val="3"/>
      <charset val="134"/>
    </font>
    <font>
      <sz val="11"/>
      <name val="宋体"/>
      <family val="3"/>
      <charset val="134"/>
    </font>
    <font>
      <sz val="10.5"/>
      <color rgb="FF000000"/>
      <name val="宋体"/>
      <family val="3"/>
      <charset val="134"/>
    </font>
    <font>
      <sz val="12"/>
      <name val="宋体"/>
      <family val="3"/>
      <charset val="134"/>
      <scheme val="minor"/>
    </font>
    <font>
      <sz val="10"/>
      <name val="宋体"/>
      <family val="3"/>
      <charset val="134"/>
      <scheme val="minor"/>
    </font>
    <font>
      <sz val="18"/>
      <name val="方正小标宋简体"/>
      <family val="3"/>
      <charset val="134"/>
    </font>
    <font>
      <sz val="8"/>
      <name val="宋体"/>
      <family val="3"/>
      <charset val="134"/>
    </font>
    <font>
      <sz val="8"/>
      <name val="Times New Roman"/>
      <family val="1"/>
    </font>
    <font>
      <sz val="8"/>
      <name val="Times New Roman"/>
      <family val="1"/>
    </font>
    <font>
      <b/>
      <sz val="10"/>
      <name val="Times New Roman"/>
      <family val="1"/>
    </font>
    <font>
      <sz val="8"/>
      <color rgb="FF000000"/>
      <name val="宋体"/>
      <family val="3"/>
      <charset val="134"/>
    </font>
    <font>
      <sz val="8"/>
      <color rgb="FF000000"/>
      <name val="Times New Roman"/>
      <family val="1"/>
    </font>
    <font>
      <b/>
      <sz val="8"/>
      <name val="宋体"/>
      <family val="3"/>
      <charset val="134"/>
    </font>
    <font>
      <b/>
      <sz val="8"/>
      <name val="Times New Roman"/>
      <family val="1"/>
    </font>
    <font>
      <sz val="16"/>
      <color theme="1"/>
      <name val="宋体"/>
      <family val="3"/>
      <charset val="134"/>
      <scheme val="minor"/>
    </font>
    <font>
      <sz val="10"/>
      <name val="黑体"/>
      <family val="3"/>
      <charset val="134"/>
    </font>
    <font>
      <sz val="12"/>
      <name val="Times New Roman"/>
      <family val="1"/>
    </font>
    <font>
      <sz val="12"/>
      <name val="宋体"/>
      <family val="3"/>
      <charset val="134"/>
    </font>
    <font>
      <sz val="10"/>
      <color indexed="8"/>
      <name val="宋体"/>
      <family val="3"/>
      <charset val="134"/>
    </font>
    <font>
      <sz val="11"/>
      <color theme="1"/>
      <name val="宋体"/>
      <family val="3"/>
      <charset val="134"/>
      <scheme val="minor"/>
    </font>
    <font>
      <sz val="9"/>
      <name val="宋体"/>
      <family val="3"/>
      <charset val="134"/>
      <scheme val="minor"/>
    </font>
    <font>
      <sz val="16"/>
      <color theme="1"/>
      <name val="方正小标宋_GBK"/>
      <family val="4"/>
      <charset val="134"/>
    </font>
    <font>
      <sz val="16"/>
      <name val="方正小标宋_GBK"/>
      <family val="4"/>
      <charset val="134"/>
    </font>
    <font>
      <sz val="18"/>
      <color theme="1"/>
      <name val="方正小标宋_GBK"/>
      <family val="4"/>
      <charset val="134"/>
    </font>
  </fonts>
  <fills count="2">
    <fill>
      <patternFill patternType="none"/>
    </fill>
    <fill>
      <patternFill patternType="gray125"/>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9">
    <xf numFmtId="0" fontId="0" fillId="0" borderId="0">
      <alignment vertical="center"/>
    </xf>
    <xf numFmtId="0" fontId="36" fillId="0" borderId="0"/>
    <xf numFmtId="0" fontId="37" fillId="0" borderId="0">
      <alignment vertical="center"/>
    </xf>
    <xf numFmtId="0" fontId="39" fillId="0" borderId="0"/>
    <xf numFmtId="0" fontId="39" fillId="0" borderId="0">
      <alignment vertical="center"/>
    </xf>
    <xf numFmtId="0" fontId="37" fillId="0" borderId="0">
      <alignment vertical="center"/>
    </xf>
    <xf numFmtId="0" fontId="39" fillId="0" borderId="0">
      <alignment vertical="center"/>
    </xf>
    <xf numFmtId="0" fontId="37" fillId="0" borderId="0">
      <protection locked="0"/>
    </xf>
    <xf numFmtId="0" fontId="37" fillId="0" borderId="0"/>
  </cellStyleXfs>
  <cellXfs count="234">
    <xf numFmtId="0" fontId="0" fillId="0" borderId="0" xfId="0">
      <alignment vertical="center"/>
    </xf>
    <xf numFmtId="0" fontId="1" fillId="0" borderId="0" xfId="0" applyFont="1">
      <alignment vertical="center"/>
    </xf>
    <xf numFmtId="0" fontId="0" fillId="0" borderId="0" xfId="0" applyAlignment="1">
      <alignment vertical="center" wrapText="1"/>
    </xf>
    <xf numFmtId="0" fontId="0" fillId="0" borderId="0" xfId="0" applyAlignment="1">
      <alignment horizontal="center" vertical="center"/>
    </xf>
    <xf numFmtId="0" fontId="2" fillId="0" borderId="0" xfId="6" applyFont="1" applyFill="1" applyAlignment="1">
      <alignment horizontal="center" vertical="center"/>
    </xf>
    <xf numFmtId="0" fontId="3" fillId="0" borderId="0" xfId="6" applyFont="1" applyFill="1" applyAlignment="1">
      <alignment vertical="center"/>
    </xf>
    <xf numFmtId="0" fontId="4" fillId="0" borderId="0" xfId="6" applyFont="1" applyFill="1" applyAlignment="1">
      <alignment horizontal="justify" vertical="center" wrapText="1"/>
    </xf>
    <xf numFmtId="0" fontId="4" fillId="0" borderId="0" xfId="6" applyFont="1" applyFill="1" applyAlignment="1">
      <alignment horizontal="justify" vertical="center"/>
    </xf>
    <xf numFmtId="0" fontId="4" fillId="0" borderId="0" xfId="6" applyFont="1" applyFill="1" applyAlignment="1">
      <alignment vertical="center"/>
    </xf>
    <xf numFmtId="0" fontId="4" fillId="0" borderId="0" xfId="6" applyFont="1" applyFill="1" applyAlignment="1">
      <alignment horizontal="center" vertical="center"/>
    </xf>
    <xf numFmtId="0" fontId="6" fillId="0" borderId="2" xfId="6" applyFont="1" applyFill="1" applyBorder="1" applyAlignment="1">
      <alignment horizontal="center" vertical="center" wrapText="1"/>
    </xf>
    <xf numFmtId="0" fontId="7" fillId="0" borderId="2" xfId="6" applyFont="1" applyFill="1" applyBorder="1" applyAlignment="1">
      <alignment horizontal="center" vertical="center" wrapText="1"/>
    </xf>
    <xf numFmtId="0" fontId="8" fillId="0" borderId="2" xfId="6" applyFont="1" applyFill="1" applyBorder="1" applyAlignment="1">
      <alignment horizontal="justify" vertical="center" wrapText="1"/>
    </xf>
    <xf numFmtId="0" fontId="8" fillId="0" borderId="2" xfId="6" applyFont="1" applyFill="1" applyBorder="1" applyAlignment="1">
      <alignment horizontal="center" vertical="center" wrapText="1"/>
    </xf>
    <xf numFmtId="178" fontId="7" fillId="0" borderId="2" xfId="6" applyNumberFormat="1" applyFont="1" applyFill="1" applyBorder="1" applyAlignment="1">
      <alignment horizontal="center" vertical="center" wrapText="1"/>
    </xf>
    <xf numFmtId="0" fontId="6" fillId="0" borderId="2" xfId="3" applyFont="1" applyFill="1" applyBorder="1" applyAlignment="1" applyProtection="1">
      <alignment horizontal="center" vertical="center" wrapText="1"/>
    </xf>
    <xf numFmtId="0" fontId="9" fillId="0" borderId="2" xfId="3" applyFont="1" applyFill="1" applyBorder="1" applyAlignment="1" applyProtection="1">
      <alignment horizontal="center" vertical="center" wrapText="1"/>
    </xf>
    <xf numFmtId="0" fontId="10" fillId="0" borderId="2" xfId="3" applyFont="1" applyFill="1" applyBorder="1" applyAlignment="1" applyProtection="1">
      <alignment horizontal="center" vertical="center" wrapText="1"/>
    </xf>
    <xf numFmtId="0" fontId="10" fillId="0" borderId="2" xfId="6" applyFont="1" applyFill="1" applyBorder="1" applyAlignment="1">
      <alignment horizontal="center" vertical="center" wrapText="1"/>
    </xf>
    <xf numFmtId="0" fontId="9" fillId="0" borderId="2" xfId="0" applyFont="1" applyFill="1" applyBorder="1" applyAlignment="1">
      <alignment horizontal="center" vertical="center" wrapText="1"/>
    </xf>
    <xf numFmtId="0" fontId="6" fillId="0" borderId="2" xfId="7" applyFont="1" applyFill="1" applyBorder="1" applyAlignment="1" applyProtection="1">
      <alignment vertical="center" wrapText="1"/>
    </xf>
    <xf numFmtId="0" fontId="6" fillId="0" borderId="2" xfId="7" applyFont="1" applyFill="1" applyBorder="1" applyAlignment="1" applyProtection="1">
      <alignment horizontal="left"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justify"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0" fillId="0" borderId="7" xfId="6" applyFont="1" applyFill="1" applyBorder="1" applyAlignment="1">
      <alignment horizontal="center" vertical="center" wrapText="1"/>
    </xf>
    <xf numFmtId="0" fontId="9" fillId="0" borderId="2" xfId="0" applyFont="1" applyFill="1" applyBorder="1" applyAlignment="1">
      <alignment horizontal="center" vertical="center"/>
    </xf>
    <xf numFmtId="0" fontId="15"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2" xfId="6" applyFont="1" applyFill="1" applyBorder="1" applyAlignment="1">
      <alignment horizontal="center" vertical="center" wrapText="1"/>
    </xf>
    <xf numFmtId="0" fontId="4" fillId="0" borderId="2" xfId="0" applyFont="1" applyFill="1" applyBorder="1">
      <alignment vertical="center"/>
    </xf>
    <xf numFmtId="0" fontId="4" fillId="0" borderId="2" xfId="0" applyFont="1" applyFill="1" applyBorder="1" applyAlignment="1">
      <alignment horizontal="center" vertical="center"/>
    </xf>
    <xf numFmtId="0" fontId="9" fillId="0" borderId="2" xfId="6" applyFont="1" applyFill="1" applyBorder="1" applyAlignment="1">
      <alignment horizontal="center" vertical="center" wrapText="1"/>
    </xf>
    <xf numFmtId="0" fontId="6" fillId="0" borderId="2" xfId="0" applyFont="1" applyFill="1" applyBorder="1" applyAlignment="1">
      <alignment horizontal="center" vertical="center"/>
    </xf>
    <xf numFmtId="0" fontId="16" fillId="0" borderId="2" xfId="0" applyFont="1" applyFill="1" applyBorder="1">
      <alignment vertical="center"/>
    </xf>
    <xf numFmtId="0" fontId="16" fillId="0" borderId="2" xfId="0" applyFont="1" applyFill="1" applyBorder="1" applyAlignment="1">
      <alignment horizontal="center" vertical="center"/>
    </xf>
    <xf numFmtId="178" fontId="4" fillId="0" borderId="0" xfId="6" applyNumberFormat="1" applyFont="1" applyFill="1" applyAlignment="1">
      <alignment horizontal="center" vertical="center"/>
    </xf>
    <xf numFmtId="0" fontId="10" fillId="0" borderId="2" xfId="0" applyFont="1" applyFill="1" applyBorder="1" applyAlignment="1">
      <alignment horizontal="justify" vertical="center" wrapText="1"/>
    </xf>
    <xf numFmtId="179" fontId="9" fillId="0" borderId="2" xfId="0" applyNumberFormat="1" applyFont="1" applyFill="1" applyBorder="1" applyAlignment="1">
      <alignment horizontal="center" vertical="center" wrapText="1"/>
    </xf>
    <xf numFmtId="0" fontId="17" fillId="0" borderId="0" xfId="0" applyFont="1" applyAlignment="1">
      <alignment horizontal="center" vertical="center"/>
    </xf>
    <xf numFmtId="0" fontId="19" fillId="0" borderId="2" xfId="0" applyFont="1" applyFill="1" applyBorder="1" applyAlignment="1">
      <alignment horizontal="center" vertical="center" wrapText="1"/>
    </xf>
    <xf numFmtId="0" fontId="19" fillId="0" borderId="2" xfId="0" applyFont="1" applyBorder="1" applyAlignment="1">
      <alignment horizontal="center" vertical="center" wrapText="1"/>
    </xf>
    <xf numFmtId="0" fontId="20" fillId="0" borderId="2" xfId="0" applyFont="1" applyBorder="1" applyAlignment="1">
      <alignment horizontal="center" vertical="center"/>
    </xf>
    <xf numFmtId="0" fontId="20" fillId="0" borderId="2" xfId="0" applyFont="1" applyBorder="1">
      <alignment vertical="center"/>
    </xf>
    <xf numFmtId="0" fontId="21" fillId="0" borderId="2" xfId="0" applyFont="1" applyBorder="1" applyAlignment="1">
      <alignment vertical="center" wrapText="1"/>
    </xf>
    <xf numFmtId="0" fontId="21" fillId="0" borderId="2" xfId="0" applyFont="1" applyFill="1" applyBorder="1" applyAlignment="1">
      <alignment horizontal="center" vertical="center" wrapText="1"/>
    </xf>
    <xf numFmtId="0" fontId="21"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7" fillId="0" borderId="2" xfId="6" applyFont="1" applyFill="1" applyBorder="1" applyAlignment="1">
      <alignment horizontal="justify" vertical="center" wrapText="1"/>
    </xf>
    <xf numFmtId="0" fontId="10" fillId="0" borderId="2" xfId="7" applyFont="1" applyBorder="1" applyAlignment="1" applyProtection="1">
      <alignment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2" xfId="7" applyFont="1" applyBorder="1" applyAlignment="1" applyProtection="1">
      <alignment horizontal="left" vertical="center" wrapText="1"/>
    </xf>
    <xf numFmtId="0" fontId="6" fillId="0" borderId="2" xfId="7" applyFont="1" applyBorder="1" applyAlignment="1" applyProtection="1">
      <alignment vertical="center" wrapText="1"/>
    </xf>
    <xf numFmtId="0" fontId="6" fillId="0" borderId="2" xfId="7" applyFont="1" applyBorder="1" applyAlignment="1" applyProtection="1">
      <alignment horizontal="left" vertical="center" wrapText="1"/>
    </xf>
    <xf numFmtId="0" fontId="10" fillId="0" borderId="2" xfId="7" applyFont="1" applyBorder="1" applyAlignment="1" applyProtection="1">
      <alignment horizontal="center" vertical="center"/>
    </xf>
    <xf numFmtId="0" fontId="10" fillId="0" borderId="2" xfId="0" applyFont="1" applyFill="1" applyBorder="1" applyAlignment="1">
      <alignment horizontal="center" vertical="center"/>
    </xf>
    <xf numFmtId="178" fontId="8" fillId="0" borderId="2" xfId="6" applyNumberFormat="1" applyFont="1" applyFill="1" applyBorder="1" applyAlignment="1">
      <alignment horizontal="center" vertical="center" wrapText="1"/>
    </xf>
    <xf numFmtId="179" fontId="9" fillId="0" borderId="2" xfId="0" applyNumberFormat="1" applyFont="1" applyFill="1" applyBorder="1" applyAlignment="1">
      <alignment horizontal="center" vertical="center"/>
    </xf>
    <xf numFmtId="179" fontId="11" fillId="0" borderId="2" xfId="0" applyNumberFormat="1" applyFont="1" applyFill="1" applyBorder="1" applyAlignment="1">
      <alignment horizontal="center" vertical="center"/>
    </xf>
    <xf numFmtId="0" fontId="17" fillId="0" borderId="0" xfId="0" applyFont="1" applyFill="1" applyBorder="1" applyAlignment="1">
      <alignment horizontal="center" vertical="center" wrapText="1"/>
    </xf>
    <xf numFmtId="0" fontId="0" fillId="0" borderId="0" xfId="0" applyFill="1" applyBorder="1" applyAlignment="1">
      <alignment vertical="center" wrapText="1"/>
    </xf>
    <xf numFmtId="0" fontId="22" fillId="0" borderId="2" xfId="0" applyFont="1" applyFill="1" applyBorder="1" applyAlignment="1">
      <alignment horizontal="center" vertical="center" wrapText="1"/>
    </xf>
    <xf numFmtId="0" fontId="0" fillId="0" borderId="2" xfId="0" applyFont="1" applyBorder="1" applyAlignment="1">
      <alignment vertical="center" wrapText="1"/>
    </xf>
    <xf numFmtId="0" fontId="0" fillId="0" borderId="0" xfId="0" applyFill="1">
      <alignment vertical="center"/>
    </xf>
    <xf numFmtId="0" fontId="17" fillId="0" borderId="0" xfId="0" applyFont="1" applyFill="1" applyBorder="1" applyAlignment="1">
      <alignment horizontal="center" vertical="center"/>
    </xf>
    <xf numFmtId="0" fontId="0" fillId="0" borderId="0" xfId="0" applyFill="1" applyBorder="1" applyAlignment="1">
      <alignment vertical="center"/>
    </xf>
    <xf numFmtId="0" fontId="0" fillId="0" borderId="0" xfId="0" applyFill="1" applyBorder="1" applyAlignment="1"/>
    <xf numFmtId="0" fontId="22" fillId="0" borderId="2" xfId="0" applyFont="1" applyFill="1" applyBorder="1" applyAlignment="1">
      <alignment horizontal="center" vertical="center"/>
    </xf>
    <xf numFmtId="0" fontId="19" fillId="0" borderId="2" xfId="0" applyFont="1" applyFill="1"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justify" vertical="center"/>
    </xf>
    <xf numFmtId="0" fontId="23" fillId="0" borderId="0" xfId="0" applyFont="1" applyFill="1" applyAlignment="1">
      <alignment horizontal="center" vertical="center"/>
    </xf>
    <xf numFmtId="0" fontId="24" fillId="0" borderId="0" xfId="0" applyFont="1" applyFill="1" applyAlignment="1">
      <alignment horizontal="center" vertical="center" wrapText="1"/>
    </xf>
    <xf numFmtId="0" fontId="24" fillId="0" borderId="0" xfId="0" applyFont="1" applyFill="1" applyAlignment="1">
      <alignment horizontal="justify" vertical="center"/>
    </xf>
    <xf numFmtId="0" fontId="24" fillId="0" borderId="0" xfId="0" applyFont="1" applyFill="1" applyAlignment="1">
      <alignment vertical="center"/>
    </xf>
    <xf numFmtId="0" fontId="24" fillId="0" borderId="0" xfId="0" applyFont="1" applyFill="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0" fillId="0" borderId="5" xfId="0" applyFont="1" applyFill="1" applyBorder="1" applyAlignment="1">
      <alignment horizontal="justify" vertical="center" wrapText="1"/>
    </xf>
    <xf numFmtId="0" fontId="10" fillId="0" borderId="5" xfId="0" applyFont="1" applyFill="1" applyBorder="1" applyAlignment="1">
      <alignment horizontal="center" vertical="center" wrapText="1"/>
    </xf>
    <xf numFmtId="178" fontId="6" fillId="0" borderId="9" xfId="0" applyNumberFormat="1" applyFont="1" applyFill="1" applyBorder="1" applyAlignment="1">
      <alignment horizontal="center" vertical="center" wrapText="1"/>
    </xf>
    <xf numFmtId="0" fontId="10" fillId="0" borderId="5" xfId="0" applyFont="1" applyFill="1" applyBorder="1" applyAlignment="1">
      <alignment horizontal="justify" vertical="center"/>
    </xf>
    <xf numFmtId="0" fontId="10" fillId="0" borderId="5" xfId="0" applyFont="1" applyFill="1" applyBorder="1" applyAlignment="1">
      <alignment vertical="center"/>
    </xf>
    <xf numFmtId="178" fontId="6" fillId="0" borderId="9" xfId="0" applyNumberFormat="1" applyFont="1" applyFill="1" applyBorder="1" applyAlignment="1">
      <alignment horizontal="center" vertical="center"/>
    </xf>
    <xf numFmtId="0" fontId="26" fillId="0" borderId="2" xfId="0" applyFont="1" applyBorder="1" applyAlignment="1">
      <alignment horizontal="justify" vertical="center" wrapText="1"/>
    </xf>
    <xf numFmtId="0" fontId="27" fillId="0" borderId="2" xfId="0" applyFont="1" applyBorder="1" applyAlignment="1">
      <alignment horizontal="justify" vertical="center" wrapText="1"/>
    </xf>
    <xf numFmtId="0" fontId="27"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26" fillId="0" borderId="2" xfId="6" applyFont="1" applyBorder="1" applyAlignment="1">
      <alignment horizontal="justify" vertical="center" wrapText="1"/>
    </xf>
    <xf numFmtId="0" fontId="26" fillId="0" borderId="5" xfId="0" applyFont="1" applyBorder="1" applyAlignment="1">
      <alignment horizontal="center" vertical="center" wrapText="1"/>
    </xf>
    <xf numFmtId="0" fontId="28" fillId="0" borderId="2" xfId="0" applyFont="1" applyBorder="1" applyAlignment="1">
      <alignment horizontal="justify" vertical="center" wrapText="1"/>
    </xf>
    <xf numFmtId="0" fontId="14" fillId="0" borderId="2" xfId="0" applyFont="1" applyBorder="1" applyAlignment="1">
      <alignment horizontal="center" vertical="center" wrapText="1"/>
    </xf>
    <xf numFmtId="0" fontId="26" fillId="0" borderId="2" xfId="6" applyFont="1" applyBorder="1" applyAlignment="1">
      <alignment horizontal="center" vertical="center" wrapText="1"/>
    </xf>
    <xf numFmtId="0" fontId="14" fillId="0" borderId="2" xfId="6" applyFont="1" applyBorder="1" applyAlignment="1">
      <alignment horizontal="center" vertical="center" wrapText="1"/>
    </xf>
    <xf numFmtId="0" fontId="28" fillId="0" borderId="2" xfId="6" applyFont="1" applyBorder="1" applyAlignment="1">
      <alignment horizontal="justify" vertical="center" wrapText="1"/>
    </xf>
    <xf numFmtId="0" fontId="29" fillId="0" borderId="2" xfId="6" applyFont="1" applyBorder="1" applyAlignment="1">
      <alignment horizontal="center" vertical="center" wrapText="1"/>
    </xf>
    <xf numFmtId="0" fontId="29" fillId="0" borderId="3" xfId="0" applyFont="1" applyBorder="1" applyAlignment="1">
      <alignment horizontal="center" vertical="center" wrapText="1"/>
    </xf>
    <xf numFmtId="0" fontId="26" fillId="0" borderId="2" xfId="0" applyFont="1" applyFill="1" applyBorder="1" applyAlignment="1">
      <alignment horizontal="center" vertical="center" wrapText="1"/>
    </xf>
    <xf numFmtId="0" fontId="30" fillId="0" borderId="2" xfId="0" applyFont="1" applyFill="1" applyBorder="1" applyAlignment="1">
      <alignment horizontal="justify" vertical="center" wrapText="1"/>
    </xf>
    <xf numFmtId="0" fontId="31" fillId="0" borderId="2" xfId="0" applyFont="1" applyFill="1" applyBorder="1" applyAlignment="1">
      <alignment horizontal="left" vertical="center" wrapText="1"/>
    </xf>
    <xf numFmtId="0" fontId="27" fillId="0" borderId="2" xfId="0" applyFont="1" applyFill="1" applyBorder="1" applyAlignment="1">
      <alignment horizontal="center" vertical="center" wrapText="1"/>
    </xf>
    <xf numFmtId="0" fontId="14" fillId="0" borderId="2" xfId="6" applyFont="1" applyFill="1" applyBorder="1" applyAlignment="1">
      <alignment horizontal="center" vertical="center" wrapText="1"/>
    </xf>
    <xf numFmtId="0" fontId="26" fillId="0" borderId="2" xfId="0" applyFont="1" applyFill="1" applyBorder="1" applyAlignment="1">
      <alignment horizontal="justify" vertical="center" wrapText="1"/>
    </xf>
    <xf numFmtId="0" fontId="27" fillId="0" borderId="2" xfId="0" applyFont="1" applyFill="1" applyBorder="1" applyAlignment="1">
      <alignment horizontal="justify" vertical="center" wrapText="1"/>
    </xf>
    <xf numFmtId="0" fontId="14" fillId="0" borderId="3" xfId="0" applyFont="1" applyFill="1" applyBorder="1" applyAlignment="1">
      <alignment horizontal="center" vertical="center" wrapText="1"/>
    </xf>
    <xf numFmtId="0" fontId="30" fillId="0" borderId="2" xfId="0" applyFont="1" applyBorder="1" applyAlignment="1">
      <alignment horizontal="justify" vertical="center" wrapText="1"/>
    </xf>
    <xf numFmtId="0" fontId="31" fillId="0" borderId="2" xfId="0" applyFont="1" applyBorder="1" applyAlignment="1">
      <alignment horizontal="justify" vertical="center" wrapText="1"/>
    </xf>
    <xf numFmtId="0" fontId="12" fillId="0" borderId="2" xfId="0" applyFont="1" applyBorder="1" applyAlignment="1">
      <alignment horizontal="center" vertical="center" wrapText="1"/>
    </xf>
    <xf numFmtId="0" fontId="28" fillId="0" borderId="2" xfId="6" applyFont="1" applyBorder="1" applyAlignment="1">
      <alignment horizontal="center" vertical="center" wrapText="1"/>
    </xf>
    <xf numFmtId="0" fontId="31" fillId="0" borderId="2" xfId="6" applyFont="1" applyBorder="1" applyAlignment="1">
      <alignment horizontal="justify" vertical="center" wrapText="1"/>
    </xf>
    <xf numFmtId="0" fontId="30" fillId="0" borderId="2" xfId="6" applyFont="1" applyBorder="1" applyAlignment="1">
      <alignment horizontal="justify" vertical="center" wrapText="1"/>
    </xf>
    <xf numFmtId="0" fontId="26" fillId="0" borderId="2" xfId="6" applyFont="1" applyFill="1" applyBorder="1" applyAlignment="1">
      <alignment horizontal="justify" vertical="center" wrapText="1"/>
    </xf>
    <xf numFmtId="0" fontId="31" fillId="0" borderId="2" xfId="6" applyFont="1" applyFill="1" applyBorder="1" applyAlignment="1">
      <alignment horizontal="justify" vertical="center" wrapText="1"/>
    </xf>
    <xf numFmtId="0" fontId="28" fillId="0" borderId="2" xfId="6" applyFont="1" applyFill="1" applyBorder="1" applyAlignment="1">
      <alignment horizontal="center" vertical="center" wrapText="1"/>
    </xf>
    <xf numFmtId="0" fontId="28" fillId="0" borderId="2" xfId="6" applyFont="1" applyFill="1" applyBorder="1" applyAlignment="1">
      <alignment horizontal="justify" vertical="center" wrapText="1"/>
    </xf>
    <xf numFmtId="178" fontId="24" fillId="0" borderId="0" xfId="0" applyNumberFormat="1" applyFont="1" applyFill="1" applyAlignment="1">
      <alignment horizontal="center" vertical="center"/>
    </xf>
    <xf numFmtId="0" fontId="24" fillId="0" borderId="0" xfId="0" applyFont="1" applyFill="1" applyAlignment="1">
      <alignment horizontal="justify" vertical="center" wrapText="1"/>
    </xf>
    <xf numFmtId="178" fontId="6" fillId="0" borderId="2" xfId="0" applyNumberFormat="1" applyFont="1" applyFill="1" applyBorder="1" applyAlignment="1">
      <alignment horizontal="center" vertical="center" wrapText="1"/>
    </xf>
    <xf numFmtId="178" fontId="6" fillId="0" borderId="2" xfId="0" applyNumberFormat="1" applyFont="1" applyFill="1" applyBorder="1" applyAlignment="1">
      <alignment horizontal="center" vertical="center"/>
    </xf>
    <xf numFmtId="0" fontId="14" fillId="0" borderId="2" xfId="0" applyFont="1" applyBorder="1" applyAlignment="1">
      <alignment horizontal="justify" vertical="center" wrapText="1"/>
    </xf>
    <xf numFmtId="0" fontId="10" fillId="0" borderId="2" xfId="0" applyFont="1" applyBorder="1" applyAlignment="1">
      <alignment horizontal="justify" vertical="center" wrapText="1"/>
    </xf>
    <xf numFmtId="0" fontId="14" fillId="0" borderId="2" xfId="6" applyFont="1" applyBorder="1" applyAlignment="1">
      <alignment horizontal="justify" vertical="center" wrapText="1"/>
    </xf>
    <xf numFmtId="0" fontId="14" fillId="0" borderId="2" xfId="6" applyFont="1" applyFill="1" applyBorder="1" applyAlignment="1">
      <alignment horizontal="justify" vertical="center" wrapText="1"/>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Border="1" applyAlignment="1">
      <alignment vertical="center"/>
    </xf>
    <xf numFmtId="0" fontId="4" fillId="0" borderId="0" xfId="0" applyFont="1" applyFill="1" applyAlignment="1">
      <alignment vertical="center"/>
    </xf>
    <xf numFmtId="0" fontId="34" fillId="0" borderId="0" xfId="0" applyFont="1" applyFill="1" applyAlignment="1">
      <alignment horizontal="center" vertical="center" wrapText="1"/>
    </xf>
    <xf numFmtId="0" fontId="35" fillId="0" borderId="2" xfId="0" applyFont="1" applyFill="1" applyBorder="1" applyAlignment="1">
      <alignment horizontal="center" vertical="center" wrapText="1"/>
    </xf>
    <xf numFmtId="179" fontId="24" fillId="0" borderId="2" xfId="8"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10" fillId="0" borderId="2" xfId="7" applyFont="1" applyFill="1" applyBorder="1" applyAlignment="1" applyProtection="1">
      <alignment horizontal="center" vertical="center"/>
    </xf>
    <xf numFmtId="0" fontId="24" fillId="0" borderId="2" xfId="0" applyFont="1" applyFill="1" applyBorder="1" applyAlignment="1">
      <alignment horizontal="center" vertical="center"/>
    </xf>
    <xf numFmtId="0" fontId="30" fillId="0" borderId="2" xfId="0" applyFont="1" applyFill="1" applyBorder="1" applyAlignment="1">
      <alignment horizontal="center" vertical="center"/>
    </xf>
    <xf numFmtId="0" fontId="26" fillId="0" borderId="2" xfId="0" applyFont="1" applyFill="1" applyBorder="1" applyAlignment="1">
      <alignment horizontal="center" vertical="center"/>
    </xf>
    <xf numFmtId="0" fontId="30" fillId="0" borderId="2" xfId="0" applyFont="1" applyFill="1" applyBorder="1" applyAlignment="1">
      <alignment horizontal="center" vertical="center" wrapText="1"/>
    </xf>
    <xf numFmtId="179" fontId="24" fillId="0" borderId="2" xfId="1" applyNumberFormat="1" applyFont="1" applyFill="1" applyBorder="1" applyAlignment="1" applyProtection="1">
      <alignment horizontal="center" vertical="center" wrapText="1"/>
      <protection locked="0"/>
    </xf>
    <xf numFmtId="0" fontId="4" fillId="0" borderId="0" xfId="0" applyFont="1" applyFill="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0" fillId="0" borderId="2" xfId="6"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2"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1" xfId="0" applyFont="1" applyFill="1" applyBorder="1" applyAlignment="1">
      <alignment horizontal="justify" vertical="center" wrapText="1"/>
    </xf>
    <xf numFmtId="178" fontId="25"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5" xfId="0" applyFont="1" applyFill="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32" fillId="0" borderId="2"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2" xfId="0" applyFont="1" applyBorder="1" applyAlignment="1">
      <alignment horizontal="justify" vertical="center" wrapText="1"/>
    </xf>
    <xf numFmtId="0" fontId="26" fillId="0" borderId="2" xfId="0" applyFont="1" applyBorder="1" applyAlignment="1">
      <alignment horizontal="center" vertical="center" wrapText="1"/>
    </xf>
    <xf numFmtId="0" fontId="28" fillId="0" borderId="2" xfId="0" applyFont="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6" fillId="0" borderId="6" xfId="6" applyFont="1" applyFill="1" applyBorder="1" applyAlignment="1">
      <alignment horizontal="center" vertical="center"/>
    </xf>
    <xf numFmtId="0" fontId="26" fillId="0" borderId="7" xfId="6" applyFont="1" applyFill="1" applyBorder="1" applyAlignment="1">
      <alignment horizontal="center" vertical="center"/>
    </xf>
    <xf numFmtId="0" fontId="26" fillId="0" borderId="5" xfId="6" applyFont="1" applyBorder="1" applyAlignment="1">
      <alignment horizontal="center" vertical="center" wrapText="1"/>
    </xf>
    <xf numFmtId="0" fontId="28" fillId="0" borderId="7" xfId="6"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5" xfId="6" applyFont="1" applyFill="1" applyBorder="1" applyAlignment="1">
      <alignment horizontal="center" vertical="center" wrapText="1"/>
    </xf>
    <xf numFmtId="0" fontId="14" fillId="0" borderId="7" xfId="6"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5" fillId="0" borderId="1" xfId="6" applyFont="1" applyFill="1" applyBorder="1" applyAlignment="1">
      <alignment horizontal="center" vertical="center" wrapText="1"/>
    </xf>
    <xf numFmtId="0" fontId="5" fillId="0" borderId="1" xfId="6" applyFont="1" applyFill="1" applyBorder="1" applyAlignment="1">
      <alignment horizontal="justify" vertical="center" wrapText="1"/>
    </xf>
    <xf numFmtId="178" fontId="5" fillId="0" borderId="1" xfId="6" applyNumberFormat="1" applyFont="1" applyFill="1" applyBorder="1" applyAlignment="1">
      <alignment horizontal="center" vertical="center" wrapText="1"/>
    </xf>
    <xf numFmtId="0" fontId="6" fillId="0" borderId="2" xfId="6" applyFont="1" applyFill="1" applyBorder="1" applyAlignment="1">
      <alignment horizontal="center" vertical="center" wrapText="1"/>
    </xf>
    <xf numFmtId="0" fontId="6" fillId="0" borderId="2" xfId="3" applyFont="1" applyFill="1" applyBorder="1" applyAlignment="1" applyProtection="1">
      <alignment horizontal="center" vertical="center" wrapText="1"/>
    </xf>
    <xf numFmtId="0" fontId="10" fillId="0" borderId="2" xfId="7" applyFont="1" applyBorder="1" applyAlignment="1" applyProtection="1">
      <alignment vertical="center" wrapText="1"/>
    </xf>
    <xf numFmtId="0" fontId="10" fillId="0" borderId="5" xfId="6" applyFont="1" applyFill="1" applyBorder="1" applyAlignment="1">
      <alignment horizontal="left" vertical="center" wrapText="1"/>
    </xf>
    <xf numFmtId="0" fontId="10" fillId="0" borderId="6" xfId="6" applyFont="1" applyFill="1" applyBorder="1" applyAlignment="1">
      <alignment horizontal="left" vertical="center" wrapText="1"/>
    </xf>
    <xf numFmtId="0" fontId="10" fillId="0" borderId="7" xfId="6" applyFont="1" applyFill="1" applyBorder="1" applyAlignment="1">
      <alignment horizontal="left" vertical="center" wrapText="1"/>
    </xf>
    <xf numFmtId="0" fontId="11" fillId="0" borderId="2" xfId="6" applyFont="1" applyFill="1" applyBorder="1" applyAlignment="1">
      <alignment horizontal="center" vertical="center" wrapText="1"/>
    </xf>
    <xf numFmtId="178" fontId="8" fillId="0" borderId="2" xfId="6" applyNumberFormat="1" applyFont="1" applyFill="1" applyBorder="1" applyAlignment="1">
      <alignment horizontal="center" vertical="center" wrapText="1"/>
    </xf>
    <xf numFmtId="179" fontId="11" fillId="0" borderId="2" xfId="0" applyNumberFormat="1" applyFont="1" applyFill="1" applyBorder="1" applyAlignment="1">
      <alignment horizontal="center" vertical="center"/>
    </xf>
    <xf numFmtId="0" fontId="18" fillId="0" borderId="0" xfId="0" applyFont="1" applyAlignment="1">
      <alignment horizontal="center" vertical="center"/>
    </xf>
    <xf numFmtId="0" fontId="19" fillId="0" borderId="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2" xfId="0" applyFont="1" applyBorder="1" applyAlignment="1">
      <alignment horizontal="center" vertical="center" wrapText="1"/>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20" fillId="0" borderId="2" xfId="0" applyFont="1" applyBorder="1" applyAlignment="1">
      <alignment horizontal="center" vertical="center"/>
    </xf>
    <xf numFmtId="0" fontId="6" fillId="0" borderId="3" xfId="3" applyFont="1" applyFill="1" applyBorder="1" applyAlignment="1" applyProtection="1">
      <alignment horizontal="center" vertical="center" wrapText="1"/>
    </xf>
    <xf numFmtId="0" fontId="6" fillId="0" borderId="4" xfId="3" applyFont="1" applyFill="1" applyBorder="1" applyAlignment="1" applyProtection="1">
      <alignment horizontal="center" vertical="center" wrapText="1"/>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0" fillId="0" borderId="5" xfId="3" applyFont="1" applyFill="1" applyBorder="1" applyAlignment="1" applyProtection="1">
      <alignment horizontal="center" vertical="center" wrapText="1"/>
    </xf>
    <xf numFmtId="0" fontId="10" fillId="0" borderId="6" xfId="3" applyFont="1" applyFill="1" applyBorder="1" applyAlignment="1" applyProtection="1">
      <alignment horizontal="center" vertical="center" wrapText="1"/>
    </xf>
    <xf numFmtId="0" fontId="10" fillId="0" borderId="5" xfId="6" applyFont="1" applyFill="1" applyBorder="1" applyAlignment="1">
      <alignment horizontal="center" vertical="center" wrapText="1"/>
    </xf>
    <xf numFmtId="0" fontId="10" fillId="0" borderId="6" xfId="6" applyFont="1" applyFill="1" applyBorder="1" applyAlignment="1">
      <alignment horizontal="center" vertical="center" wrapText="1"/>
    </xf>
    <xf numFmtId="0" fontId="10" fillId="0" borderId="7" xfId="6" applyFont="1" applyFill="1" applyBorder="1" applyAlignment="1">
      <alignment horizontal="center" vertical="center" wrapText="1"/>
    </xf>
    <xf numFmtId="0" fontId="11" fillId="0" borderId="5" xfId="6" applyFont="1" applyFill="1" applyBorder="1" applyAlignment="1">
      <alignment horizontal="center" vertical="center" wrapText="1"/>
    </xf>
    <xf numFmtId="0" fontId="11" fillId="0" borderId="7" xfId="6" applyFont="1" applyFill="1" applyBorder="1" applyAlignment="1">
      <alignment horizontal="center" vertical="center" wrapText="1"/>
    </xf>
    <xf numFmtId="0" fontId="41" fillId="0" borderId="0" xfId="0" applyFont="1" applyFill="1" applyAlignment="1">
      <alignment horizontal="center" vertical="center" wrapText="1"/>
    </xf>
    <xf numFmtId="0" fontId="42" fillId="0" borderId="0" xfId="0" applyFont="1" applyFill="1" applyAlignment="1">
      <alignment horizontal="center" vertical="center" wrapText="1"/>
    </xf>
    <xf numFmtId="0" fontId="43" fillId="0" borderId="0" xfId="0" applyFont="1" applyFill="1" applyBorder="1" applyAlignment="1">
      <alignment horizontal="center" vertical="center"/>
    </xf>
    <xf numFmtId="0" fontId="43" fillId="0" borderId="0" xfId="0" applyFont="1" applyFill="1" applyAlignment="1">
      <alignment horizontal="center" vertical="center" wrapText="1"/>
    </xf>
  </cellXfs>
  <cellStyles count="9">
    <cellStyle name="_ET_STYLE_NoName_00_" xfId="1"/>
    <cellStyle name="常规" xfId="0" builtinId="0"/>
    <cellStyle name="常规 10" xfId="6"/>
    <cellStyle name="常规 18" xfId="2"/>
    <cellStyle name="常规 2" xfId="3"/>
    <cellStyle name="常规 2 2" xfId="4"/>
    <cellStyle name="常规 2 2 2 2" xfId="8"/>
    <cellStyle name="常规 3" xfId="7"/>
    <cellStyle name="常规 4" xfId="5"/>
  </cellStyles>
  <dxfs count="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FFFF"/>
      <color rgb="FFFF00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8"/>
  <sheetViews>
    <sheetView tabSelected="1" workbookViewId="0">
      <pane ySplit="4" topLeftCell="A239" activePane="bottomLeft" state="frozen"/>
      <selection pane="bottomLeft" activeCell="F16" sqref="F16"/>
    </sheetView>
  </sheetViews>
  <sheetFormatPr defaultColWidth="9" defaultRowHeight="24.95" customHeight="1"/>
  <cols>
    <col min="1" max="1" width="9" style="128"/>
    <col min="2" max="2" width="14.125" style="128" customWidth="1"/>
    <col min="3" max="3" width="19.25" style="128" customWidth="1"/>
    <col min="4" max="7" width="11.375" style="128" customWidth="1"/>
    <col min="8" max="8" width="11" style="129" customWidth="1"/>
    <col min="9" max="9" width="13.5" style="129" customWidth="1"/>
    <col min="10" max="14" width="10.125" style="129" customWidth="1"/>
    <col min="15" max="16" width="10.125" style="79" customWidth="1"/>
    <col min="17" max="17" width="20.25" style="129" customWidth="1"/>
    <col min="18" max="16384" width="9" style="128"/>
  </cols>
  <sheetData>
    <row r="1" spans="1:17" ht="24.95" customHeight="1">
      <c r="A1" s="68" t="s">
        <v>0</v>
      </c>
      <c r="B1" s="130"/>
      <c r="C1" s="130"/>
      <c r="D1" s="130"/>
      <c r="E1" s="130"/>
      <c r="F1" s="131"/>
      <c r="G1" s="131"/>
    </row>
    <row r="2" spans="1:17" ht="54" customHeight="1">
      <c r="A2" s="230" t="s">
        <v>723</v>
      </c>
      <c r="B2" s="230"/>
      <c r="C2" s="230"/>
      <c r="D2" s="230"/>
      <c r="E2" s="230"/>
      <c r="F2" s="230"/>
      <c r="G2" s="230"/>
      <c r="H2" s="230"/>
      <c r="I2" s="230"/>
      <c r="J2" s="230"/>
      <c r="K2" s="230"/>
      <c r="L2" s="230"/>
      <c r="M2" s="230"/>
      <c r="N2" s="230"/>
      <c r="O2" s="231"/>
      <c r="P2" s="231"/>
      <c r="Q2" s="230"/>
    </row>
    <row r="3" spans="1:17" ht="24.95" customHeight="1">
      <c r="A3" s="132"/>
      <c r="B3" s="132"/>
      <c r="C3" s="132"/>
      <c r="D3" s="132"/>
      <c r="E3" s="132"/>
      <c r="F3" s="132"/>
      <c r="G3" s="132"/>
      <c r="H3" s="132"/>
      <c r="I3" s="132"/>
      <c r="J3" s="132"/>
      <c r="K3" s="132"/>
      <c r="L3" s="132"/>
      <c r="M3" s="132"/>
      <c r="N3" s="142" t="s">
        <v>1</v>
      </c>
      <c r="O3" s="142"/>
      <c r="P3" s="135"/>
      <c r="Q3" s="132"/>
    </row>
    <row r="4" spans="1:17" ht="51" customHeight="1">
      <c r="A4" s="133" t="s">
        <v>721</v>
      </c>
      <c r="B4" s="133" t="s">
        <v>722</v>
      </c>
      <c r="C4" s="133" t="s">
        <v>2</v>
      </c>
      <c r="D4" s="133" t="s">
        <v>3</v>
      </c>
      <c r="E4" s="133" t="s">
        <v>4</v>
      </c>
      <c r="F4" s="133" t="s">
        <v>5</v>
      </c>
      <c r="G4" s="133" t="s">
        <v>6</v>
      </c>
      <c r="H4" s="133" t="s">
        <v>7</v>
      </c>
      <c r="I4" s="133" t="s">
        <v>8</v>
      </c>
      <c r="J4" s="133" t="s">
        <v>9</v>
      </c>
      <c r="K4" s="133" t="s">
        <v>10</v>
      </c>
      <c r="L4" s="133" t="s">
        <v>11</v>
      </c>
      <c r="M4" s="133" t="s">
        <v>12</v>
      </c>
      <c r="N4" s="133" t="s">
        <v>13</v>
      </c>
      <c r="O4" s="133" t="s">
        <v>14</v>
      </c>
      <c r="P4" s="133" t="s">
        <v>719</v>
      </c>
      <c r="Q4" s="133" t="s">
        <v>15</v>
      </c>
    </row>
    <row r="5" spans="1:17" ht="24.95" customHeight="1">
      <c r="A5" s="143" t="s">
        <v>16</v>
      </c>
      <c r="B5" s="143"/>
      <c r="C5" s="143"/>
      <c r="D5" s="33"/>
      <c r="E5" s="33"/>
      <c r="F5" s="33"/>
      <c r="G5" s="38">
        <f>G6+G52</f>
        <v>4180</v>
      </c>
      <c r="H5" s="38">
        <f>H6+H52</f>
        <v>1163.3</v>
      </c>
      <c r="I5" s="38">
        <f t="shared" ref="I5:P5" si="0">I6+I52</f>
        <v>1060</v>
      </c>
      <c r="J5" s="38">
        <f t="shared" si="0"/>
        <v>-160</v>
      </c>
      <c r="K5" s="38">
        <f t="shared" si="0"/>
        <v>650</v>
      </c>
      <c r="L5" s="38">
        <f t="shared" si="0"/>
        <v>340</v>
      </c>
      <c r="M5" s="38">
        <f t="shared" si="0"/>
        <v>660</v>
      </c>
      <c r="N5" s="38">
        <f t="shared" si="0"/>
        <v>228</v>
      </c>
      <c r="O5" s="38">
        <f t="shared" si="0"/>
        <v>290</v>
      </c>
      <c r="P5" s="38">
        <f t="shared" si="0"/>
        <v>-51.3</v>
      </c>
      <c r="Q5" s="31"/>
    </row>
    <row r="6" spans="1:17" ht="24.95" customHeight="1">
      <c r="A6" s="144" t="s">
        <v>17</v>
      </c>
      <c r="B6" s="145"/>
      <c r="C6" s="146"/>
      <c r="D6" s="33"/>
      <c r="E6" s="33"/>
      <c r="F6" s="33"/>
      <c r="G6" s="38">
        <f>G7+G44+G50</f>
        <v>3220</v>
      </c>
      <c r="H6" s="38">
        <f t="shared" ref="H6:P6" si="1">H7+H44+H50</f>
        <v>1163.3</v>
      </c>
      <c r="I6" s="38">
        <f t="shared" si="1"/>
        <v>180</v>
      </c>
      <c r="J6" s="38">
        <f t="shared" si="1"/>
        <v>50</v>
      </c>
      <c r="K6" s="38">
        <f t="shared" si="1"/>
        <v>540</v>
      </c>
      <c r="L6" s="38">
        <f t="shared" si="1"/>
        <v>220</v>
      </c>
      <c r="M6" s="38">
        <f t="shared" si="1"/>
        <v>600</v>
      </c>
      <c r="N6" s="38">
        <f t="shared" si="1"/>
        <v>228</v>
      </c>
      <c r="O6" s="38">
        <f t="shared" si="1"/>
        <v>290</v>
      </c>
      <c r="P6" s="38">
        <f t="shared" si="1"/>
        <v>-51.3</v>
      </c>
      <c r="Q6" s="31"/>
    </row>
    <row r="7" spans="1:17" ht="24.95" customHeight="1">
      <c r="A7" s="143" t="s">
        <v>18</v>
      </c>
      <c r="B7" s="143"/>
      <c r="C7" s="143"/>
      <c r="D7" s="33"/>
      <c r="E7" s="33"/>
      <c r="F7" s="33"/>
      <c r="G7" s="38">
        <f>SUM(G9:G43)</f>
        <v>3046.8</v>
      </c>
      <c r="H7" s="38">
        <f>SUM(H9:H43)</f>
        <v>1040.0999999999999</v>
      </c>
      <c r="I7" s="38">
        <f t="shared" ref="I7:P7" si="2">SUM(I9:I43)</f>
        <v>150</v>
      </c>
      <c r="J7" s="38">
        <f t="shared" si="2"/>
        <v>30</v>
      </c>
      <c r="K7" s="38">
        <f t="shared" si="2"/>
        <v>540</v>
      </c>
      <c r="L7" s="38">
        <f t="shared" si="2"/>
        <v>220</v>
      </c>
      <c r="M7" s="38">
        <f t="shared" si="2"/>
        <v>600</v>
      </c>
      <c r="N7" s="38">
        <f t="shared" si="2"/>
        <v>228</v>
      </c>
      <c r="O7" s="38">
        <f t="shared" si="2"/>
        <v>290</v>
      </c>
      <c r="P7" s="38">
        <f t="shared" si="2"/>
        <v>-51.3</v>
      </c>
      <c r="Q7" s="138"/>
    </row>
    <row r="8" spans="1:17" ht="24.95" customHeight="1">
      <c r="A8" s="143" t="s">
        <v>19</v>
      </c>
      <c r="B8" s="143" t="s">
        <v>20</v>
      </c>
      <c r="C8" s="143"/>
      <c r="D8" s="37"/>
      <c r="E8" s="37"/>
      <c r="F8" s="37"/>
      <c r="G8" s="38">
        <f>SUM(G9:G16)</f>
        <v>655.29999999999995</v>
      </c>
      <c r="H8" s="38">
        <f>SUM(H9:H16)</f>
        <v>510</v>
      </c>
      <c r="I8" s="38">
        <f t="shared" ref="I8:P8" si="3">SUM(I9:I16)</f>
        <v>10</v>
      </c>
      <c r="J8" s="38">
        <f t="shared" si="3"/>
        <v>0</v>
      </c>
      <c r="K8" s="38">
        <f t="shared" si="3"/>
        <v>135.30000000000001</v>
      </c>
      <c r="L8" s="38">
        <f t="shared" si="3"/>
        <v>0</v>
      </c>
      <c r="M8" s="38">
        <f t="shared" si="3"/>
        <v>0</v>
      </c>
      <c r="N8" s="38">
        <f t="shared" si="3"/>
        <v>0</v>
      </c>
      <c r="O8" s="38">
        <f t="shared" si="3"/>
        <v>0</v>
      </c>
      <c r="P8" s="38">
        <f t="shared" si="3"/>
        <v>0</v>
      </c>
      <c r="Q8" s="138"/>
    </row>
    <row r="9" spans="1:17" ht="24.95" customHeight="1">
      <c r="A9" s="143"/>
      <c r="B9" s="162">
        <v>100002</v>
      </c>
      <c r="C9" s="22" t="s">
        <v>21</v>
      </c>
      <c r="D9" s="22" t="s">
        <v>22</v>
      </c>
      <c r="E9" s="54" t="s">
        <v>23</v>
      </c>
      <c r="F9" s="54" t="s">
        <v>24</v>
      </c>
      <c r="G9" s="54">
        <f>SUM(H9:P9)</f>
        <v>85.9</v>
      </c>
      <c r="H9" s="22">
        <v>85.9</v>
      </c>
      <c r="I9" s="29"/>
      <c r="J9" s="29"/>
      <c r="K9" s="29"/>
      <c r="L9" s="29"/>
      <c r="M9" s="29"/>
      <c r="N9" s="36"/>
      <c r="O9" s="36"/>
      <c r="P9" s="36"/>
      <c r="Q9" s="139"/>
    </row>
    <row r="10" spans="1:17" ht="24.95" customHeight="1">
      <c r="A10" s="143"/>
      <c r="B10" s="162"/>
      <c r="C10" s="22" t="s">
        <v>25</v>
      </c>
      <c r="D10" s="22" t="s">
        <v>22</v>
      </c>
      <c r="E10" s="54" t="s">
        <v>23</v>
      </c>
      <c r="F10" s="54" t="s">
        <v>24</v>
      </c>
      <c r="G10" s="54">
        <f t="shared" ref="G10:G43" si="4">SUM(H10:P10)</f>
        <v>84.3</v>
      </c>
      <c r="H10" s="22">
        <v>84.3</v>
      </c>
      <c r="I10" s="29"/>
      <c r="J10" s="29"/>
      <c r="K10" s="29"/>
      <c r="L10" s="29"/>
      <c r="M10" s="29"/>
      <c r="N10" s="36"/>
      <c r="O10" s="36"/>
      <c r="P10" s="36"/>
      <c r="Q10" s="139"/>
    </row>
    <row r="11" spans="1:17" ht="24.95" customHeight="1">
      <c r="A11" s="143"/>
      <c r="B11" s="162"/>
      <c r="C11" s="22" t="s">
        <v>26</v>
      </c>
      <c r="D11" s="22" t="s">
        <v>27</v>
      </c>
      <c r="E11" s="54" t="s">
        <v>23</v>
      </c>
      <c r="F11" s="54" t="s">
        <v>24</v>
      </c>
      <c r="G11" s="54">
        <f t="shared" si="4"/>
        <v>278.8</v>
      </c>
      <c r="H11" s="22">
        <v>278.8</v>
      </c>
      <c r="I11" s="29"/>
      <c r="J11" s="29"/>
      <c r="K11" s="29"/>
      <c r="L11" s="29"/>
      <c r="M11" s="29"/>
      <c r="N11" s="36"/>
      <c r="O11" s="36"/>
      <c r="P11" s="36"/>
      <c r="Q11" s="139" t="s">
        <v>28</v>
      </c>
    </row>
    <row r="12" spans="1:17" ht="38.1" customHeight="1">
      <c r="A12" s="143"/>
      <c r="B12" s="162"/>
      <c r="C12" s="22" t="s">
        <v>29</v>
      </c>
      <c r="D12" s="22" t="s">
        <v>27</v>
      </c>
      <c r="E12" s="54" t="s">
        <v>23</v>
      </c>
      <c r="F12" s="54" t="s">
        <v>24</v>
      </c>
      <c r="G12" s="54">
        <f t="shared" si="4"/>
        <v>41.2</v>
      </c>
      <c r="H12" s="22">
        <v>41.2</v>
      </c>
      <c r="I12" s="29"/>
      <c r="J12" s="29"/>
      <c r="K12" s="29"/>
      <c r="L12" s="29"/>
      <c r="M12" s="29"/>
      <c r="N12" s="36"/>
      <c r="O12" s="36"/>
      <c r="P12" s="36"/>
      <c r="Q12" s="139"/>
    </row>
    <row r="13" spans="1:17" ht="24.95" customHeight="1">
      <c r="A13" s="143"/>
      <c r="B13" s="162"/>
      <c r="C13" s="18" t="s">
        <v>30</v>
      </c>
      <c r="D13" s="18" t="s">
        <v>27</v>
      </c>
      <c r="E13" s="18" t="s">
        <v>23</v>
      </c>
      <c r="F13" s="54" t="s">
        <v>24</v>
      </c>
      <c r="G13" s="54">
        <f t="shared" si="4"/>
        <v>111.1</v>
      </c>
      <c r="H13" s="22">
        <v>19.8</v>
      </c>
      <c r="I13" s="29"/>
      <c r="J13" s="29"/>
      <c r="K13" s="136">
        <v>91.3</v>
      </c>
      <c r="L13" s="29"/>
      <c r="M13" s="29"/>
      <c r="N13" s="36"/>
      <c r="O13" s="36"/>
      <c r="P13" s="36"/>
      <c r="Q13" s="139" t="s">
        <v>31</v>
      </c>
    </row>
    <row r="14" spans="1:17" ht="24.95" customHeight="1">
      <c r="A14" s="143"/>
      <c r="B14" s="162"/>
      <c r="C14" s="18" t="s">
        <v>32</v>
      </c>
      <c r="D14" s="18" t="s">
        <v>27</v>
      </c>
      <c r="E14" s="18" t="s">
        <v>23</v>
      </c>
      <c r="F14" s="54" t="s">
        <v>24</v>
      </c>
      <c r="G14" s="54">
        <f t="shared" si="4"/>
        <v>22</v>
      </c>
      <c r="H14" s="22"/>
      <c r="I14" s="29"/>
      <c r="J14" s="29"/>
      <c r="K14" s="31">
        <v>22</v>
      </c>
      <c r="L14" s="29"/>
      <c r="M14" s="29"/>
      <c r="N14" s="36"/>
      <c r="O14" s="36"/>
      <c r="P14" s="36"/>
      <c r="Q14" s="139"/>
    </row>
    <row r="15" spans="1:17" ht="24.95" customHeight="1">
      <c r="A15" s="143"/>
      <c r="B15" s="162"/>
      <c r="C15" s="18" t="s">
        <v>33</v>
      </c>
      <c r="D15" s="18" t="s">
        <v>34</v>
      </c>
      <c r="E15" s="18" t="s">
        <v>23</v>
      </c>
      <c r="F15" s="54" t="s">
        <v>24</v>
      </c>
      <c r="G15" s="54">
        <f t="shared" si="4"/>
        <v>22</v>
      </c>
      <c r="H15" s="22"/>
      <c r="I15" s="29"/>
      <c r="J15" s="29"/>
      <c r="K15" s="31">
        <v>22</v>
      </c>
      <c r="L15" s="29"/>
      <c r="M15" s="29"/>
      <c r="N15" s="36"/>
      <c r="O15" s="36"/>
      <c r="P15" s="36"/>
      <c r="Q15" s="139"/>
    </row>
    <row r="16" spans="1:17" ht="24.95" customHeight="1">
      <c r="A16" s="143"/>
      <c r="B16" s="162"/>
      <c r="C16" s="22" t="s">
        <v>35</v>
      </c>
      <c r="D16" s="22" t="s">
        <v>36</v>
      </c>
      <c r="E16" s="18" t="s">
        <v>23</v>
      </c>
      <c r="F16" s="54" t="s">
        <v>24</v>
      </c>
      <c r="G16" s="54">
        <f t="shared" si="4"/>
        <v>10</v>
      </c>
      <c r="H16" s="34"/>
      <c r="I16" s="22">
        <v>10</v>
      </c>
      <c r="J16" s="22"/>
      <c r="K16" s="22"/>
      <c r="L16" s="22"/>
      <c r="M16" s="22"/>
      <c r="N16" s="54"/>
      <c r="O16" s="54"/>
      <c r="P16" s="54"/>
      <c r="Q16" s="102"/>
    </row>
    <row r="17" spans="1:17" ht="24.95" customHeight="1">
      <c r="A17" s="143"/>
      <c r="B17" s="22">
        <v>100003</v>
      </c>
      <c r="C17" s="22" t="s">
        <v>37</v>
      </c>
      <c r="D17" s="22" t="s">
        <v>22</v>
      </c>
      <c r="E17" s="54" t="s">
        <v>23</v>
      </c>
      <c r="F17" s="54" t="s">
        <v>24</v>
      </c>
      <c r="G17" s="54">
        <f t="shared" si="4"/>
        <v>30</v>
      </c>
      <c r="H17" s="34"/>
      <c r="I17" s="31"/>
      <c r="J17" s="31"/>
      <c r="K17" s="31"/>
      <c r="L17" s="31"/>
      <c r="M17" s="31">
        <v>30</v>
      </c>
      <c r="N17" s="59"/>
      <c r="O17" s="59"/>
      <c r="P17" s="59"/>
      <c r="Q17" s="102"/>
    </row>
    <row r="18" spans="1:17" ht="24.95" customHeight="1">
      <c r="A18" s="143"/>
      <c r="B18" s="22">
        <v>100004</v>
      </c>
      <c r="C18" s="22" t="s">
        <v>38</v>
      </c>
      <c r="D18" s="22" t="s">
        <v>22</v>
      </c>
      <c r="E18" s="54" t="s">
        <v>23</v>
      </c>
      <c r="F18" s="54" t="s">
        <v>24</v>
      </c>
      <c r="G18" s="54">
        <f t="shared" si="4"/>
        <v>30</v>
      </c>
      <c r="H18" s="34"/>
      <c r="I18" s="31"/>
      <c r="J18" s="31"/>
      <c r="K18" s="31"/>
      <c r="L18" s="31"/>
      <c r="M18" s="31">
        <v>30</v>
      </c>
      <c r="N18" s="59"/>
      <c r="O18" s="59"/>
      <c r="P18" s="59"/>
      <c r="Q18" s="102"/>
    </row>
    <row r="19" spans="1:17" ht="24.95" customHeight="1">
      <c r="A19" s="143"/>
      <c r="B19" s="22">
        <v>100005</v>
      </c>
      <c r="C19" s="22" t="s">
        <v>39</v>
      </c>
      <c r="D19" s="22" t="s">
        <v>22</v>
      </c>
      <c r="E19" s="54" t="s">
        <v>23</v>
      </c>
      <c r="F19" s="54" t="s">
        <v>24</v>
      </c>
      <c r="G19" s="54">
        <f t="shared" si="4"/>
        <v>94.7</v>
      </c>
      <c r="H19" s="34">
        <v>21.5</v>
      </c>
      <c r="I19" s="31"/>
      <c r="J19" s="31"/>
      <c r="K19" s="31">
        <v>13.2</v>
      </c>
      <c r="L19" s="31"/>
      <c r="M19" s="31">
        <v>60</v>
      </c>
      <c r="N19" s="59"/>
      <c r="O19" s="59"/>
      <c r="P19" s="59"/>
      <c r="Q19" s="102"/>
    </row>
    <row r="20" spans="1:17" ht="24.95" customHeight="1">
      <c r="A20" s="143"/>
      <c r="B20" s="22">
        <v>100006</v>
      </c>
      <c r="C20" s="22" t="s">
        <v>40</v>
      </c>
      <c r="D20" s="22" t="s">
        <v>22</v>
      </c>
      <c r="E20" s="54" t="s">
        <v>23</v>
      </c>
      <c r="F20" s="54" t="s">
        <v>24</v>
      </c>
      <c r="G20" s="54">
        <f t="shared" si="4"/>
        <v>60</v>
      </c>
      <c r="H20" s="34"/>
      <c r="I20" s="31"/>
      <c r="J20" s="31"/>
      <c r="K20" s="31"/>
      <c r="L20" s="31"/>
      <c r="M20" s="31">
        <v>60</v>
      </c>
      <c r="N20" s="59"/>
      <c r="O20" s="59"/>
      <c r="P20" s="59"/>
      <c r="Q20" s="102"/>
    </row>
    <row r="21" spans="1:17" ht="24.95" customHeight="1">
      <c r="A21" s="143"/>
      <c r="B21" s="22">
        <v>100007</v>
      </c>
      <c r="C21" s="22" t="s">
        <v>41</v>
      </c>
      <c r="D21" s="22" t="s">
        <v>22</v>
      </c>
      <c r="E21" s="54" t="s">
        <v>23</v>
      </c>
      <c r="F21" s="54" t="s">
        <v>24</v>
      </c>
      <c r="G21" s="54">
        <f t="shared" si="4"/>
        <v>90</v>
      </c>
      <c r="H21" s="34"/>
      <c r="I21" s="31"/>
      <c r="J21" s="31"/>
      <c r="K21" s="31"/>
      <c r="L21" s="31"/>
      <c r="M21" s="31">
        <v>90</v>
      </c>
      <c r="N21" s="59"/>
      <c r="O21" s="59"/>
      <c r="P21" s="59"/>
      <c r="Q21" s="102"/>
    </row>
    <row r="22" spans="1:17" ht="24.95" customHeight="1">
      <c r="A22" s="143"/>
      <c r="B22" s="22">
        <v>100008</v>
      </c>
      <c r="C22" s="22" t="s">
        <v>42</v>
      </c>
      <c r="D22" s="22" t="s">
        <v>22</v>
      </c>
      <c r="E22" s="54" t="s">
        <v>23</v>
      </c>
      <c r="F22" s="54" t="s">
        <v>24</v>
      </c>
      <c r="G22" s="54">
        <f t="shared" si="4"/>
        <v>30</v>
      </c>
      <c r="H22" s="34"/>
      <c r="I22" s="31"/>
      <c r="J22" s="31"/>
      <c r="K22" s="31"/>
      <c r="L22" s="31"/>
      <c r="M22" s="31">
        <v>30</v>
      </c>
      <c r="N22" s="59"/>
      <c r="O22" s="59"/>
      <c r="P22" s="59"/>
      <c r="Q22" s="102"/>
    </row>
    <row r="23" spans="1:17" ht="24.95" customHeight="1">
      <c r="A23" s="143"/>
      <c r="B23" s="22">
        <v>100009</v>
      </c>
      <c r="C23" s="22" t="s">
        <v>43</v>
      </c>
      <c r="D23" s="22" t="s">
        <v>22</v>
      </c>
      <c r="E23" s="54" t="s">
        <v>23</v>
      </c>
      <c r="F23" s="54" t="s">
        <v>24</v>
      </c>
      <c r="G23" s="54">
        <f t="shared" si="4"/>
        <v>30</v>
      </c>
      <c r="H23" s="34"/>
      <c r="I23" s="31"/>
      <c r="J23" s="31"/>
      <c r="K23" s="31"/>
      <c r="L23" s="31"/>
      <c r="M23" s="31">
        <v>30</v>
      </c>
      <c r="N23" s="59"/>
      <c r="O23" s="59"/>
      <c r="P23" s="59"/>
      <c r="Q23" s="102"/>
    </row>
    <row r="24" spans="1:17" ht="60.95" customHeight="1">
      <c r="A24" s="143"/>
      <c r="B24" s="22">
        <v>100010</v>
      </c>
      <c r="C24" s="22" t="s">
        <v>44</v>
      </c>
      <c r="D24" s="22" t="s">
        <v>22</v>
      </c>
      <c r="E24" s="54" t="s">
        <v>23</v>
      </c>
      <c r="F24" s="54" t="s">
        <v>24</v>
      </c>
      <c r="G24" s="54">
        <f t="shared" si="4"/>
        <v>767.4</v>
      </c>
      <c r="H24" s="34">
        <v>326.60000000000002</v>
      </c>
      <c r="I24" s="31">
        <v>10</v>
      </c>
      <c r="J24" s="31"/>
      <c r="K24" s="31">
        <v>66</v>
      </c>
      <c r="L24" s="31">
        <v>20</v>
      </c>
      <c r="M24" s="31">
        <v>60</v>
      </c>
      <c r="N24" s="59"/>
      <c r="O24" s="59">
        <v>290</v>
      </c>
      <c r="P24" s="59">
        <f>-1.6-2.4-1.2</f>
        <v>-5.2</v>
      </c>
      <c r="Q24" s="102" t="s">
        <v>45</v>
      </c>
    </row>
    <row r="25" spans="1:17" ht="24.95" customHeight="1">
      <c r="A25" s="143"/>
      <c r="B25" s="22">
        <v>100011</v>
      </c>
      <c r="C25" s="22" t="s">
        <v>46</v>
      </c>
      <c r="D25" s="22" t="s">
        <v>22</v>
      </c>
      <c r="E25" s="54" t="s">
        <v>23</v>
      </c>
      <c r="F25" s="54" t="s">
        <v>24</v>
      </c>
      <c r="G25" s="54">
        <f t="shared" si="4"/>
        <v>30</v>
      </c>
      <c r="H25" s="34"/>
      <c r="I25" s="31"/>
      <c r="J25" s="31"/>
      <c r="K25" s="31"/>
      <c r="L25" s="31"/>
      <c r="M25" s="31">
        <v>30</v>
      </c>
      <c r="N25" s="59"/>
      <c r="O25" s="59"/>
      <c r="P25" s="59"/>
      <c r="Q25" s="102"/>
    </row>
    <row r="26" spans="1:17" ht="24.95" customHeight="1">
      <c r="A26" s="143"/>
      <c r="B26" s="22">
        <v>100013</v>
      </c>
      <c r="C26" s="22" t="s">
        <v>47</v>
      </c>
      <c r="D26" s="22" t="s">
        <v>22</v>
      </c>
      <c r="E26" s="54" t="s">
        <v>23</v>
      </c>
      <c r="F26" s="54" t="s">
        <v>24</v>
      </c>
      <c r="G26" s="54">
        <f t="shared" si="4"/>
        <v>60</v>
      </c>
      <c r="H26" s="34"/>
      <c r="I26" s="31"/>
      <c r="J26" s="31"/>
      <c r="K26" s="31"/>
      <c r="L26" s="31"/>
      <c r="M26" s="31">
        <v>60</v>
      </c>
      <c r="N26" s="59"/>
      <c r="O26" s="59"/>
      <c r="P26" s="59"/>
      <c r="Q26" s="102"/>
    </row>
    <row r="27" spans="1:17" ht="24.95" customHeight="1">
      <c r="A27" s="143"/>
      <c r="B27" s="22">
        <v>100019</v>
      </c>
      <c r="C27" s="22" t="s">
        <v>48</v>
      </c>
      <c r="D27" s="22" t="s">
        <v>22</v>
      </c>
      <c r="E27" s="54" t="s">
        <v>23</v>
      </c>
      <c r="F27" s="54" t="s">
        <v>24</v>
      </c>
      <c r="G27" s="54">
        <f t="shared" si="4"/>
        <v>20.6</v>
      </c>
      <c r="H27" s="34">
        <v>20.6</v>
      </c>
      <c r="I27" s="31"/>
      <c r="J27" s="31"/>
      <c r="K27" s="31"/>
      <c r="L27" s="31"/>
      <c r="M27" s="31"/>
      <c r="N27" s="59"/>
      <c r="O27" s="59"/>
      <c r="P27" s="59"/>
      <c r="Q27" s="102"/>
    </row>
    <row r="28" spans="1:17" ht="42" customHeight="1">
      <c r="A28" s="143"/>
      <c r="B28" s="22">
        <v>100023</v>
      </c>
      <c r="C28" s="22" t="s">
        <v>49</v>
      </c>
      <c r="D28" s="22" t="s">
        <v>22</v>
      </c>
      <c r="E28" s="54" t="s">
        <v>23</v>
      </c>
      <c r="F28" s="54" t="s">
        <v>24</v>
      </c>
      <c r="G28" s="54">
        <f t="shared" si="4"/>
        <v>86</v>
      </c>
      <c r="H28" s="34"/>
      <c r="I28" s="31">
        <v>10</v>
      </c>
      <c r="J28" s="31"/>
      <c r="K28" s="31"/>
      <c r="L28" s="31">
        <v>20</v>
      </c>
      <c r="M28" s="31">
        <v>30</v>
      </c>
      <c r="N28" s="59">
        <v>30</v>
      </c>
      <c r="O28" s="59"/>
      <c r="P28" s="59">
        <f>-1-3</f>
        <v>-4</v>
      </c>
      <c r="Q28" s="102" t="s">
        <v>50</v>
      </c>
    </row>
    <row r="29" spans="1:17" ht="24.95" customHeight="1">
      <c r="A29" s="143"/>
      <c r="B29" s="22">
        <v>100028</v>
      </c>
      <c r="C29" s="22" t="s">
        <v>51</v>
      </c>
      <c r="D29" s="22" t="s">
        <v>22</v>
      </c>
      <c r="E29" s="54" t="s">
        <v>23</v>
      </c>
      <c r="F29" s="54" t="s">
        <v>24</v>
      </c>
      <c r="G29" s="54">
        <f t="shared" si="4"/>
        <v>60</v>
      </c>
      <c r="H29" s="34"/>
      <c r="I29" s="22">
        <v>10</v>
      </c>
      <c r="J29" s="22"/>
      <c r="K29" s="22"/>
      <c r="L29" s="22">
        <v>10</v>
      </c>
      <c r="M29" s="22"/>
      <c r="N29" s="54">
        <v>40</v>
      </c>
      <c r="O29" s="54"/>
      <c r="P29" s="54"/>
      <c r="Q29" s="102"/>
    </row>
    <row r="30" spans="1:17" ht="24.95" customHeight="1">
      <c r="A30" s="143"/>
      <c r="B30" s="22">
        <v>100029</v>
      </c>
      <c r="C30" s="18" t="s">
        <v>52</v>
      </c>
      <c r="D30" s="18" t="s">
        <v>34</v>
      </c>
      <c r="E30" s="18" t="s">
        <v>23</v>
      </c>
      <c r="F30" s="54" t="s">
        <v>24</v>
      </c>
      <c r="G30" s="54">
        <f t="shared" si="4"/>
        <v>104</v>
      </c>
      <c r="H30" s="34"/>
      <c r="I30" s="31"/>
      <c r="J30" s="31"/>
      <c r="K30" s="31">
        <v>66</v>
      </c>
      <c r="L30" s="31"/>
      <c r="M30" s="31">
        <v>30</v>
      </c>
      <c r="N30" s="59">
        <v>8</v>
      </c>
      <c r="O30" s="59"/>
      <c r="P30" s="59"/>
      <c r="Q30" s="102"/>
    </row>
    <row r="31" spans="1:17" ht="24.95" customHeight="1">
      <c r="A31" s="143"/>
      <c r="B31" s="22">
        <v>100031</v>
      </c>
      <c r="C31" s="18" t="s">
        <v>53</v>
      </c>
      <c r="D31" s="18" t="s">
        <v>34</v>
      </c>
      <c r="E31" s="18" t="s">
        <v>23</v>
      </c>
      <c r="F31" s="54" t="s">
        <v>24</v>
      </c>
      <c r="G31" s="54">
        <f t="shared" si="4"/>
        <v>74</v>
      </c>
      <c r="H31" s="34"/>
      <c r="I31" s="31"/>
      <c r="J31" s="31"/>
      <c r="K31" s="31">
        <v>44</v>
      </c>
      <c r="L31" s="31"/>
      <c r="M31" s="31">
        <v>30</v>
      </c>
      <c r="N31" s="59"/>
      <c r="O31" s="59"/>
      <c r="P31" s="59"/>
      <c r="Q31" s="102"/>
    </row>
    <row r="32" spans="1:17" ht="24.95" customHeight="1">
      <c r="A32" s="143"/>
      <c r="B32" s="22">
        <v>100033</v>
      </c>
      <c r="C32" s="18" t="s">
        <v>54</v>
      </c>
      <c r="D32" s="18" t="s">
        <v>34</v>
      </c>
      <c r="E32" s="18" t="s">
        <v>23</v>
      </c>
      <c r="F32" s="54" t="s">
        <v>24</v>
      </c>
      <c r="G32" s="54">
        <f t="shared" si="4"/>
        <v>104</v>
      </c>
      <c r="H32" s="34"/>
      <c r="I32" s="31"/>
      <c r="J32" s="31"/>
      <c r="K32" s="31">
        <v>44</v>
      </c>
      <c r="L32" s="31">
        <v>60</v>
      </c>
      <c r="M32" s="31"/>
      <c r="N32" s="59"/>
      <c r="O32" s="59"/>
      <c r="P32" s="59"/>
      <c r="Q32" s="102"/>
    </row>
    <row r="33" spans="1:17" ht="24.95" customHeight="1">
      <c r="A33" s="143"/>
      <c r="B33" s="22">
        <v>100037</v>
      </c>
      <c r="C33" s="22" t="s">
        <v>55</v>
      </c>
      <c r="D33" s="22" t="s">
        <v>56</v>
      </c>
      <c r="E33" s="54" t="s">
        <v>23</v>
      </c>
      <c r="F33" s="54" t="s">
        <v>24</v>
      </c>
      <c r="G33" s="54">
        <f t="shared" si="4"/>
        <v>30</v>
      </c>
      <c r="H33" s="34"/>
      <c r="I33" s="31">
        <v>20</v>
      </c>
      <c r="J33" s="31">
        <v>10</v>
      </c>
      <c r="K33" s="31"/>
      <c r="L33" s="31"/>
      <c r="M33" s="31"/>
      <c r="N33" s="59"/>
      <c r="O33" s="59"/>
      <c r="P33" s="59"/>
      <c r="Q33" s="139"/>
    </row>
    <row r="34" spans="1:17" ht="24.95" customHeight="1">
      <c r="A34" s="143"/>
      <c r="B34" s="22">
        <v>100038</v>
      </c>
      <c r="C34" s="22" t="s">
        <v>57</v>
      </c>
      <c r="D34" s="22" t="s">
        <v>56</v>
      </c>
      <c r="E34" s="54" t="s">
        <v>23</v>
      </c>
      <c r="F34" s="54" t="s">
        <v>24</v>
      </c>
      <c r="G34" s="54">
        <f t="shared" si="4"/>
        <v>57</v>
      </c>
      <c r="H34" s="34">
        <v>27</v>
      </c>
      <c r="I34" s="31">
        <v>20</v>
      </c>
      <c r="J34" s="31">
        <v>10</v>
      </c>
      <c r="K34" s="31"/>
      <c r="L34" s="31"/>
      <c r="M34" s="31"/>
      <c r="N34" s="59"/>
      <c r="O34" s="59"/>
      <c r="P34" s="59"/>
      <c r="Q34" s="102"/>
    </row>
    <row r="35" spans="1:17" ht="69.95" customHeight="1">
      <c r="A35" s="143"/>
      <c r="B35" s="22">
        <v>100040</v>
      </c>
      <c r="C35" s="18" t="s">
        <v>58</v>
      </c>
      <c r="D35" s="22" t="s">
        <v>27</v>
      </c>
      <c r="E35" s="54" t="s">
        <v>23</v>
      </c>
      <c r="F35" s="54" t="s">
        <v>24</v>
      </c>
      <c r="G35" s="54">
        <f t="shared" si="4"/>
        <v>132</v>
      </c>
      <c r="H35" s="34"/>
      <c r="I35" s="31"/>
      <c r="J35" s="31"/>
      <c r="K35" s="31"/>
      <c r="L35" s="31">
        <v>50</v>
      </c>
      <c r="M35" s="31"/>
      <c r="N35" s="59">
        <v>100</v>
      </c>
      <c r="O35" s="59"/>
      <c r="P35" s="59">
        <f>-5-5-4-4</f>
        <v>-18</v>
      </c>
      <c r="Q35" s="102" t="s">
        <v>59</v>
      </c>
    </row>
    <row r="36" spans="1:17" ht="57" customHeight="1">
      <c r="A36" s="143"/>
      <c r="B36" s="22">
        <v>100043</v>
      </c>
      <c r="C36" s="22" t="s">
        <v>60</v>
      </c>
      <c r="D36" s="22" t="s">
        <v>27</v>
      </c>
      <c r="E36" s="54" t="s">
        <v>23</v>
      </c>
      <c r="F36" s="54" t="s">
        <v>24</v>
      </c>
      <c r="G36" s="54">
        <f t="shared" si="4"/>
        <v>12.4</v>
      </c>
      <c r="H36" s="34"/>
      <c r="I36" s="31">
        <v>20</v>
      </c>
      <c r="J36" s="31"/>
      <c r="K36" s="31"/>
      <c r="L36" s="31"/>
      <c r="M36" s="31"/>
      <c r="N36" s="59"/>
      <c r="O36" s="59"/>
      <c r="P36" s="59">
        <v>-7.6</v>
      </c>
      <c r="Q36" s="102" t="s">
        <v>61</v>
      </c>
    </row>
    <row r="37" spans="1:17" ht="84.95" customHeight="1">
      <c r="A37" s="143"/>
      <c r="B37" s="22">
        <v>100049</v>
      </c>
      <c r="C37" s="22" t="s">
        <v>62</v>
      </c>
      <c r="D37" s="22" t="s">
        <v>27</v>
      </c>
      <c r="E37" s="54" t="s">
        <v>23</v>
      </c>
      <c r="F37" s="54" t="s">
        <v>24</v>
      </c>
      <c r="G37" s="54">
        <f t="shared" si="4"/>
        <v>144.80000000000001</v>
      </c>
      <c r="H37" s="34">
        <v>98.3</v>
      </c>
      <c r="I37" s="31">
        <v>10</v>
      </c>
      <c r="J37" s="31"/>
      <c r="K37" s="31"/>
      <c r="L37" s="31"/>
      <c r="M37" s="31"/>
      <c r="N37" s="59">
        <v>50</v>
      </c>
      <c r="O37" s="59"/>
      <c r="P37" s="59">
        <v>-13.5</v>
      </c>
      <c r="Q37" s="102" t="s">
        <v>63</v>
      </c>
    </row>
    <row r="38" spans="1:17" ht="24.95" customHeight="1">
      <c r="A38" s="143"/>
      <c r="B38" s="22">
        <v>100050</v>
      </c>
      <c r="C38" s="22" t="s">
        <v>64</v>
      </c>
      <c r="D38" s="22" t="s">
        <v>22</v>
      </c>
      <c r="E38" s="54" t="s">
        <v>23</v>
      </c>
      <c r="F38" s="54" t="s">
        <v>24</v>
      </c>
      <c r="G38" s="54">
        <f t="shared" si="4"/>
        <v>50</v>
      </c>
      <c r="H38" s="34">
        <v>0</v>
      </c>
      <c r="I38" s="34">
        <v>20</v>
      </c>
      <c r="J38" s="34">
        <v>10</v>
      </c>
      <c r="K38" s="34">
        <v>0</v>
      </c>
      <c r="L38" s="34">
        <v>20</v>
      </c>
      <c r="M38" s="34">
        <v>0</v>
      </c>
      <c r="N38" s="137">
        <v>0</v>
      </c>
      <c r="O38" s="137">
        <v>0</v>
      </c>
      <c r="P38" s="137"/>
      <c r="Q38" s="102"/>
    </row>
    <row r="39" spans="1:17" ht="24.95" customHeight="1">
      <c r="A39" s="143"/>
      <c r="B39" s="22">
        <v>100051</v>
      </c>
      <c r="C39" s="22" t="s">
        <v>65</v>
      </c>
      <c r="D39" s="22" t="s">
        <v>22</v>
      </c>
      <c r="E39" s="54" t="s">
        <v>23</v>
      </c>
      <c r="F39" s="54" t="s">
        <v>24</v>
      </c>
      <c r="G39" s="54">
        <f t="shared" si="4"/>
        <v>76.099999999999994</v>
      </c>
      <c r="H39" s="34">
        <v>36.1</v>
      </c>
      <c r="I39" s="31">
        <v>20</v>
      </c>
      <c r="J39" s="31"/>
      <c r="K39" s="31"/>
      <c r="L39" s="31">
        <v>20</v>
      </c>
      <c r="M39" s="31"/>
      <c r="N39" s="59"/>
      <c r="O39" s="59"/>
      <c r="P39" s="59"/>
      <c r="Q39" s="102"/>
    </row>
    <row r="40" spans="1:17" ht="24.95" customHeight="1">
      <c r="A40" s="143"/>
      <c r="B40" s="22">
        <v>100054</v>
      </c>
      <c r="C40" s="18" t="s">
        <v>66</v>
      </c>
      <c r="D40" s="18" t="s">
        <v>34</v>
      </c>
      <c r="E40" s="18" t="s">
        <v>23</v>
      </c>
      <c r="F40" s="54" t="s">
        <v>24</v>
      </c>
      <c r="G40" s="54">
        <f t="shared" si="4"/>
        <v>44</v>
      </c>
      <c r="H40" s="34"/>
      <c r="I40" s="31"/>
      <c r="J40" s="31"/>
      <c r="K40" s="31">
        <v>44</v>
      </c>
      <c r="L40" s="31"/>
      <c r="M40" s="31"/>
      <c r="N40" s="59"/>
      <c r="O40" s="59"/>
      <c r="P40" s="59"/>
      <c r="Q40" s="102"/>
    </row>
    <row r="41" spans="1:17" ht="24.95" customHeight="1">
      <c r="A41" s="143"/>
      <c r="B41" s="22">
        <v>100057</v>
      </c>
      <c r="C41" s="18" t="s">
        <v>67</v>
      </c>
      <c r="D41" s="22" t="s">
        <v>27</v>
      </c>
      <c r="E41" s="54" t="s">
        <v>23</v>
      </c>
      <c r="F41" s="54" t="s">
        <v>24</v>
      </c>
      <c r="G41" s="54">
        <f t="shared" si="4"/>
        <v>17</v>
      </c>
      <c r="H41" s="34"/>
      <c r="I41" s="31"/>
      <c r="J41" s="31"/>
      <c r="K41" s="31"/>
      <c r="L41" s="31">
        <v>20</v>
      </c>
      <c r="M41" s="31"/>
      <c r="N41" s="59"/>
      <c r="O41" s="59"/>
      <c r="P41" s="59">
        <v>-3</v>
      </c>
      <c r="Q41" s="102" t="s">
        <v>68</v>
      </c>
    </row>
    <row r="42" spans="1:17" ht="24.95" customHeight="1">
      <c r="A42" s="143"/>
      <c r="B42" s="22">
        <v>100060</v>
      </c>
      <c r="C42" s="18" t="s">
        <v>69</v>
      </c>
      <c r="D42" s="18" t="s">
        <v>34</v>
      </c>
      <c r="E42" s="18" t="s">
        <v>23</v>
      </c>
      <c r="F42" s="54" t="s">
        <v>24</v>
      </c>
      <c r="G42" s="54">
        <f t="shared" si="4"/>
        <v>52</v>
      </c>
      <c r="H42" s="34"/>
      <c r="I42" s="31"/>
      <c r="J42" s="31"/>
      <c r="K42" s="31">
        <v>22</v>
      </c>
      <c r="L42" s="31"/>
      <c r="M42" s="31">
        <v>30</v>
      </c>
      <c r="N42" s="59"/>
      <c r="O42" s="59"/>
      <c r="P42" s="59"/>
      <c r="Q42" s="102"/>
    </row>
    <row r="43" spans="1:17" ht="24.95" customHeight="1">
      <c r="A43" s="143"/>
      <c r="B43" s="22">
        <v>100061</v>
      </c>
      <c r="C43" s="18" t="s">
        <v>70</v>
      </c>
      <c r="D43" s="18" t="s">
        <v>34</v>
      </c>
      <c r="E43" s="18" t="s">
        <v>23</v>
      </c>
      <c r="F43" s="54" t="s">
        <v>24</v>
      </c>
      <c r="G43" s="54">
        <f t="shared" si="4"/>
        <v>105.5</v>
      </c>
      <c r="H43" s="34"/>
      <c r="I43" s="31"/>
      <c r="J43" s="31"/>
      <c r="K43" s="31">
        <v>105.5</v>
      </c>
      <c r="L43" s="31"/>
      <c r="M43" s="31"/>
      <c r="N43" s="59"/>
      <c r="O43" s="59"/>
      <c r="P43" s="59"/>
      <c r="Q43" s="102"/>
    </row>
    <row r="44" spans="1:17" ht="24.95" customHeight="1">
      <c r="A44" s="147" t="s">
        <v>71</v>
      </c>
      <c r="B44" s="147"/>
      <c r="C44" s="147"/>
      <c r="D44" s="33"/>
      <c r="E44" s="33"/>
      <c r="F44" s="33"/>
      <c r="G44" s="38">
        <f>SUM(G45:G49)</f>
        <v>163.19999999999999</v>
      </c>
      <c r="H44" s="38">
        <f t="shared" ref="H44:P44" si="5">SUM(H45:H49)</f>
        <v>123.2</v>
      </c>
      <c r="I44" s="38">
        <f t="shared" si="5"/>
        <v>30</v>
      </c>
      <c r="J44" s="38">
        <f t="shared" si="5"/>
        <v>10</v>
      </c>
      <c r="K44" s="38">
        <f t="shared" si="5"/>
        <v>0</v>
      </c>
      <c r="L44" s="38">
        <f t="shared" si="5"/>
        <v>0</v>
      </c>
      <c r="M44" s="38">
        <f t="shared" si="5"/>
        <v>0</v>
      </c>
      <c r="N44" s="38">
        <f t="shared" si="5"/>
        <v>0</v>
      </c>
      <c r="O44" s="38">
        <f t="shared" si="5"/>
        <v>0</v>
      </c>
      <c r="P44" s="38">
        <f t="shared" si="5"/>
        <v>0</v>
      </c>
      <c r="Q44" s="140"/>
    </row>
    <row r="45" spans="1:17" ht="24.95" customHeight="1">
      <c r="A45" s="148" t="s">
        <v>72</v>
      </c>
      <c r="B45" s="148"/>
      <c r="C45" s="22" t="s">
        <v>73</v>
      </c>
      <c r="D45" s="22" t="s">
        <v>74</v>
      </c>
      <c r="E45" s="18" t="s">
        <v>23</v>
      </c>
      <c r="F45" s="54" t="s">
        <v>24</v>
      </c>
      <c r="G45" s="54">
        <f t="shared" ref="G45:G49" si="6">SUM(H45:P45)</f>
        <v>10</v>
      </c>
      <c r="H45" s="34"/>
      <c r="I45" s="31">
        <v>10</v>
      </c>
      <c r="J45" s="31"/>
      <c r="K45" s="31"/>
      <c r="L45" s="31"/>
      <c r="M45" s="31"/>
      <c r="N45" s="31"/>
      <c r="O45" s="59"/>
      <c r="P45" s="59"/>
      <c r="Q45" s="140"/>
    </row>
    <row r="46" spans="1:17" ht="24.95" customHeight="1">
      <c r="A46" s="148" t="s">
        <v>75</v>
      </c>
      <c r="B46" s="148"/>
      <c r="C46" s="22" t="s">
        <v>76</v>
      </c>
      <c r="D46" s="22" t="s">
        <v>74</v>
      </c>
      <c r="E46" s="18" t="s">
        <v>23</v>
      </c>
      <c r="F46" s="54" t="s">
        <v>24</v>
      </c>
      <c r="G46" s="54">
        <f t="shared" si="6"/>
        <v>10</v>
      </c>
      <c r="H46" s="34"/>
      <c r="I46" s="31">
        <v>10</v>
      </c>
      <c r="J46" s="31"/>
      <c r="K46" s="31"/>
      <c r="L46" s="31"/>
      <c r="M46" s="31"/>
      <c r="N46" s="31"/>
      <c r="O46" s="59"/>
      <c r="P46" s="59"/>
      <c r="Q46" s="140"/>
    </row>
    <row r="47" spans="1:17" ht="24.95" customHeight="1">
      <c r="A47" s="148" t="s">
        <v>77</v>
      </c>
      <c r="B47" s="148"/>
      <c r="C47" s="22" t="s">
        <v>78</v>
      </c>
      <c r="D47" s="22" t="s">
        <v>74</v>
      </c>
      <c r="E47" s="18" t="s">
        <v>23</v>
      </c>
      <c r="F47" s="54" t="s">
        <v>24</v>
      </c>
      <c r="G47" s="54">
        <f t="shared" si="6"/>
        <v>10</v>
      </c>
      <c r="H47" s="34"/>
      <c r="I47" s="31">
        <v>10</v>
      </c>
      <c r="J47" s="31"/>
      <c r="K47" s="31"/>
      <c r="L47" s="31"/>
      <c r="M47" s="31"/>
      <c r="N47" s="31"/>
      <c r="O47" s="59"/>
      <c r="P47" s="59"/>
      <c r="Q47" s="140"/>
    </row>
    <row r="48" spans="1:17" ht="24.95" customHeight="1">
      <c r="A48" s="149" t="s">
        <v>79</v>
      </c>
      <c r="B48" s="150"/>
      <c r="C48" s="54" t="s">
        <v>80</v>
      </c>
      <c r="D48" s="18" t="s">
        <v>81</v>
      </c>
      <c r="E48" s="18" t="s">
        <v>23</v>
      </c>
      <c r="F48" s="54" t="s">
        <v>24</v>
      </c>
      <c r="G48" s="54">
        <f t="shared" si="6"/>
        <v>10</v>
      </c>
      <c r="H48" s="34"/>
      <c r="I48" s="31"/>
      <c r="J48" s="31">
        <v>10</v>
      </c>
      <c r="K48" s="31"/>
      <c r="L48" s="31"/>
      <c r="M48" s="31"/>
      <c r="N48" s="31"/>
      <c r="O48" s="59"/>
      <c r="P48" s="59"/>
      <c r="Q48" s="140"/>
    </row>
    <row r="49" spans="1:17" ht="24.95" customHeight="1">
      <c r="A49" s="151" t="s">
        <v>82</v>
      </c>
      <c r="B49" s="151"/>
      <c r="C49" s="106" t="s">
        <v>83</v>
      </c>
      <c r="D49" s="22" t="s">
        <v>27</v>
      </c>
      <c r="E49" s="18" t="s">
        <v>23</v>
      </c>
      <c r="F49" s="54" t="s">
        <v>24</v>
      </c>
      <c r="G49" s="54">
        <f t="shared" si="6"/>
        <v>123.2</v>
      </c>
      <c r="H49" s="34">
        <v>123.2</v>
      </c>
      <c r="I49" s="31"/>
      <c r="J49" s="31"/>
      <c r="K49" s="31"/>
      <c r="L49" s="31"/>
      <c r="M49" s="31"/>
      <c r="N49" s="31"/>
      <c r="O49" s="59"/>
      <c r="P49" s="59"/>
      <c r="Q49" s="140"/>
    </row>
    <row r="50" spans="1:17" ht="24.95" customHeight="1">
      <c r="A50" s="152" t="s">
        <v>84</v>
      </c>
      <c r="B50" s="153"/>
      <c r="C50" s="154"/>
      <c r="D50" s="33"/>
      <c r="E50" s="33"/>
      <c r="F50" s="33"/>
      <c r="G50" s="29">
        <f>SUM(G51)</f>
        <v>10</v>
      </c>
      <c r="H50" s="29">
        <f t="shared" ref="H50:P50" si="7">SUM(H51)</f>
        <v>0</v>
      </c>
      <c r="I50" s="29">
        <f t="shared" si="7"/>
        <v>0</v>
      </c>
      <c r="J50" s="29">
        <f t="shared" si="7"/>
        <v>10</v>
      </c>
      <c r="K50" s="29">
        <f t="shared" si="7"/>
        <v>0</v>
      </c>
      <c r="L50" s="29">
        <f t="shared" si="7"/>
        <v>0</v>
      </c>
      <c r="M50" s="29">
        <f t="shared" si="7"/>
        <v>0</v>
      </c>
      <c r="N50" s="29">
        <f t="shared" si="7"/>
        <v>0</v>
      </c>
      <c r="O50" s="29">
        <f t="shared" si="7"/>
        <v>0</v>
      </c>
      <c r="P50" s="29">
        <f t="shared" si="7"/>
        <v>0</v>
      </c>
      <c r="Q50" s="140"/>
    </row>
    <row r="51" spans="1:17" ht="24.95" customHeight="1">
      <c r="A51" s="27"/>
      <c r="B51" s="27">
        <v>999888</v>
      </c>
      <c r="C51" s="27" t="s">
        <v>85</v>
      </c>
      <c r="D51" s="134" t="s">
        <v>81</v>
      </c>
      <c r="E51" s="18" t="s">
        <v>23</v>
      </c>
      <c r="F51" s="54" t="s">
        <v>24</v>
      </c>
      <c r="G51" s="80">
        <f>SUM(H51:O51)</f>
        <v>10</v>
      </c>
      <c r="H51" s="29"/>
      <c r="I51" s="29"/>
      <c r="J51" s="31">
        <v>10</v>
      </c>
      <c r="K51" s="29"/>
      <c r="L51" s="29"/>
      <c r="M51" s="29"/>
      <c r="N51" s="29"/>
      <c r="O51" s="36"/>
      <c r="P51" s="36"/>
      <c r="Q51" s="140"/>
    </row>
    <row r="52" spans="1:17" ht="24.95" customHeight="1">
      <c r="A52" s="155" t="s">
        <v>86</v>
      </c>
      <c r="B52" s="155"/>
      <c r="C52" s="155"/>
      <c r="D52" s="33"/>
      <c r="E52" s="33"/>
      <c r="F52" s="33"/>
      <c r="G52" s="29">
        <f>G53+G88+G105+G114+G129+G141+G157+G183+G195+G209+G222+G230+G241+G177</f>
        <v>960</v>
      </c>
      <c r="H52" s="29">
        <f t="shared" ref="H52:M52" si="8">H53+H88+H105+H114+H129+H141+H157+H183+H195+H209+H222+H230+H241+H177</f>
        <v>0</v>
      </c>
      <c r="I52" s="29">
        <f t="shared" si="8"/>
        <v>880</v>
      </c>
      <c r="J52" s="29">
        <f t="shared" si="8"/>
        <v>-210</v>
      </c>
      <c r="K52" s="29">
        <f t="shared" si="8"/>
        <v>110</v>
      </c>
      <c r="L52" s="29">
        <f t="shared" si="8"/>
        <v>120</v>
      </c>
      <c r="M52" s="29">
        <f t="shared" si="8"/>
        <v>60</v>
      </c>
      <c r="N52" s="29"/>
      <c r="O52" s="36">
        <f>O53+O88+O105+O114+O129+O141+O157+O183+O195+O209+O222+O230+O241+O177</f>
        <v>0</v>
      </c>
      <c r="P52" s="36">
        <f>P53+P88+P105+P114+P129+P141+P157+P183+P195+P209+P222+P230+P241+P177</f>
        <v>0</v>
      </c>
      <c r="Q52" s="140"/>
    </row>
    <row r="53" spans="1:17" ht="24.95" customHeight="1">
      <c r="A53" s="148" t="s">
        <v>87</v>
      </c>
      <c r="B53" s="143" t="s">
        <v>88</v>
      </c>
      <c r="C53" s="143"/>
      <c r="D53" s="33"/>
      <c r="E53" s="33"/>
      <c r="F53" s="33"/>
      <c r="G53" s="29">
        <f>G54+G70+G76+G79+G82+G85+G86+G87</f>
        <v>264</v>
      </c>
      <c r="H53" s="29">
        <f>H54+H70+H76+H79+H82+H85+H86+H87</f>
        <v>0</v>
      </c>
      <c r="I53" s="29">
        <f t="shared" ref="I53:P53" si="9">I54+I70+I76+I79+I82+I85+I86+I87</f>
        <v>240</v>
      </c>
      <c r="J53" s="29">
        <f t="shared" si="9"/>
        <v>-20</v>
      </c>
      <c r="K53" s="29">
        <f t="shared" si="9"/>
        <v>44</v>
      </c>
      <c r="L53" s="29">
        <f t="shared" si="9"/>
        <v>0</v>
      </c>
      <c r="M53" s="29">
        <f t="shared" si="9"/>
        <v>0</v>
      </c>
      <c r="N53" s="29">
        <f t="shared" si="9"/>
        <v>0</v>
      </c>
      <c r="O53" s="29">
        <f t="shared" si="9"/>
        <v>0</v>
      </c>
      <c r="P53" s="29">
        <f t="shared" si="9"/>
        <v>0</v>
      </c>
      <c r="Q53" s="138"/>
    </row>
    <row r="54" spans="1:17" ht="24.95" customHeight="1">
      <c r="A54" s="148"/>
      <c r="B54" s="148" t="s">
        <v>89</v>
      </c>
      <c r="C54" s="29" t="s">
        <v>90</v>
      </c>
      <c r="D54" s="33"/>
      <c r="E54" s="33"/>
      <c r="F54" s="33"/>
      <c r="G54" s="29">
        <f>SUM(G55:G69)</f>
        <v>124</v>
      </c>
      <c r="H54" s="29">
        <f>SUM(H55:H69)</f>
        <v>0</v>
      </c>
      <c r="I54" s="29">
        <f t="shared" ref="I54:P54" si="10">SUM(I55:I69)</f>
        <v>120</v>
      </c>
      <c r="J54" s="29">
        <f t="shared" si="10"/>
        <v>-40</v>
      </c>
      <c r="K54" s="29">
        <f t="shared" si="10"/>
        <v>44</v>
      </c>
      <c r="L54" s="29">
        <f t="shared" si="10"/>
        <v>0</v>
      </c>
      <c r="M54" s="29">
        <f t="shared" si="10"/>
        <v>0</v>
      </c>
      <c r="N54" s="29">
        <f t="shared" si="10"/>
        <v>0</v>
      </c>
      <c r="O54" s="29">
        <f t="shared" si="10"/>
        <v>0</v>
      </c>
      <c r="P54" s="29">
        <f t="shared" si="10"/>
        <v>0</v>
      </c>
      <c r="Q54" s="138"/>
    </row>
    <row r="55" spans="1:17" ht="24.95" customHeight="1">
      <c r="A55" s="148"/>
      <c r="B55" s="148"/>
      <c r="C55" s="34" t="s">
        <v>91</v>
      </c>
      <c r="D55" s="22" t="s">
        <v>27</v>
      </c>
      <c r="E55" s="22" t="s">
        <v>92</v>
      </c>
      <c r="F55" s="22"/>
      <c r="G55" s="54">
        <f t="shared" ref="G55:G69" si="11">SUM(H55:P55)</f>
        <v>-90</v>
      </c>
      <c r="H55" s="34"/>
      <c r="I55" s="34"/>
      <c r="J55" s="34">
        <v>-90</v>
      </c>
      <c r="K55" s="34"/>
      <c r="L55" s="34"/>
      <c r="M55" s="34"/>
      <c r="N55" s="34"/>
      <c r="O55" s="137"/>
      <c r="P55" s="137"/>
      <c r="Q55" s="140" t="s">
        <v>93</v>
      </c>
    </row>
    <row r="56" spans="1:17" ht="24.95" customHeight="1">
      <c r="A56" s="148"/>
      <c r="B56" s="148"/>
      <c r="C56" s="22" t="s">
        <v>94</v>
      </c>
      <c r="D56" s="22" t="s">
        <v>95</v>
      </c>
      <c r="E56" s="22" t="s">
        <v>92</v>
      </c>
      <c r="F56" s="22"/>
      <c r="G56" s="54">
        <f t="shared" si="11"/>
        <v>10</v>
      </c>
      <c r="H56" s="34"/>
      <c r="I56" s="31">
        <v>10</v>
      </c>
      <c r="J56" s="31"/>
      <c r="K56" s="31"/>
      <c r="L56" s="31"/>
      <c r="M56" s="31"/>
      <c r="N56" s="31"/>
      <c r="O56" s="59"/>
      <c r="P56" s="59"/>
      <c r="Q56" s="140"/>
    </row>
    <row r="57" spans="1:17" ht="24.95" customHeight="1">
      <c r="A57" s="148"/>
      <c r="B57" s="148"/>
      <c r="C57" s="22" t="s">
        <v>96</v>
      </c>
      <c r="D57" s="22" t="s">
        <v>56</v>
      </c>
      <c r="E57" s="22" t="s">
        <v>92</v>
      </c>
      <c r="F57" s="22"/>
      <c r="G57" s="54">
        <f t="shared" si="11"/>
        <v>10</v>
      </c>
      <c r="H57" s="34"/>
      <c r="I57" s="31">
        <v>10</v>
      </c>
      <c r="J57" s="31"/>
      <c r="K57" s="31"/>
      <c r="L57" s="31"/>
      <c r="M57" s="31"/>
      <c r="N57" s="31"/>
      <c r="O57" s="59"/>
      <c r="P57" s="59"/>
      <c r="Q57" s="140"/>
    </row>
    <row r="58" spans="1:17" ht="24.95" customHeight="1">
      <c r="A58" s="148"/>
      <c r="B58" s="148"/>
      <c r="C58" s="22" t="s">
        <v>97</v>
      </c>
      <c r="D58" s="22" t="s">
        <v>56</v>
      </c>
      <c r="E58" s="22" t="s">
        <v>92</v>
      </c>
      <c r="F58" s="22"/>
      <c r="G58" s="54">
        <f t="shared" si="11"/>
        <v>30</v>
      </c>
      <c r="H58" s="34"/>
      <c r="I58" s="31">
        <v>20</v>
      </c>
      <c r="J58" s="31">
        <v>10</v>
      </c>
      <c r="K58" s="31"/>
      <c r="L58" s="31"/>
      <c r="M58" s="31"/>
      <c r="N58" s="31"/>
      <c r="O58" s="59"/>
      <c r="P58" s="59"/>
      <c r="Q58" s="140"/>
    </row>
    <row r="59" spans="1:17" ht="24.95" customHeight="1">
      <c r="A59" s="148"/>
      <c r="B59" s="148"/>
      <c r="C59" s="22" t="s">
        <v>98</v>
      </c>
      <c r="D59" s="22" t="s">
        <v>56</v>
      </c>
      <c r="E59" s="22" t="s">
        <v>92</v>
      </c>
      <c r="F59" s="22"/>
      <c r="G59" s="54">
        <f t="shared" si="11"/>
        <v>20</v>
      </c>
      <c r="H59" s="34"/>
      <c r="I59" s="31">
        <v>20</v>
      </c>
      <c r="J59" s="31"/>
      <c r="K59" s="31"/>
      <c r="L59" s="31"/>
      <c r="M59" s="31"/>
      <c r="N59" s="31"/>
      <c r="O59" s="59"/>
      <c r="P59" s="59"/>
      <c r="Q59" s="140"/>
    </row>
    <row r="60" spans="1:17" ht="24.95" customHeight="1">
      <c r="A60" s="148"/>
      <c r="B60" s="148"/>
      <c r="C60" s="22" t="s">
        <v>99</v>
      </c>
      <c r="D60" s="22" t="s">
        <v>56</v>
      </c>
      <c r="E60" s="22" t="s">
        <v>92</v>
      </c>
      <c r="F60" s="22"/>
      <c r="G60" s="54">
        <f t="shared" si="11"/>
        <v>20</v>
      </c>
      <c r="H60" s="34"/>
      <c r="I60" s="31">
        <v>20</v>
      </c>
      <c r="J60" s="31"/>
      <c r="K60" s="31"/>
      <c r="L60" s="31"/>
      <c r="M60" s="31"/>
      <c r="N60" s="31"/>
      <c r="O60" s="59"/>
      <c r="P60" s="59"/>
      <c r="Q60" s="140"/>
    </row>
    <row r="61" spans="1:17" ht="24.95" customHeight="1">
      <c r="A61" s="148"/>
      <c r="B61" s="148"/>
      <c r="C61" s="22" t="s">
        <v>100</v>
      </c>
      <c r="D61" s="22" t="s">
        <v>74</v>
      </c>
      <c r="E61" s="22" t="s">
        <v>92</v>
      </c>
      <c r="F61" s="22"/>
      <c r="G61" s="54">
        <f t="shared" si="11"/>
        <v>10</v>
      </c>
      <c r="H61" s="34"/>
      <c r="I61" s="31">
        <v>10</v>
      </c>
      <c r="J61" s="31"/>
      <c r="K61" s="31"/>
      <c r="L61" s="31"/>
      <c r="M61" s="31"/>
      <c r="N61" s="31"/>
      <c r="O61" s="59"/>
      <c r="P61" s="59"/>
      <c r="Q61" s="140"/>
    </row>
    <row r="62" spans="1:17" ht="24.95" customHeight="1">
      <c r="A62" s="148"/>
      <c r="B62" s="148"/>
      <c r="C62" s="22" t="s">
        <v>101</v>
      </c>
      <c r="D62" s="22" t="s">
        <v>74</v>
      </c>
      <c r="E62" s="22" t="s">
        <v>92</v>
      </c>
      <c r="F62" s="22"/>
      <c r="G62" s="54">
        <f t="shared" si="11"/>
        <v>10</v>
      </c>
      <c r="H62" s="34"/>
      <c r="I62" s="31">
        <v>10</v>
      </c>
      <c r="J62" s="31"/>
      <c r="K62" s="31"/>
      <c r="L62" s="31"/>
      <c r="M62" s="31"/>
      <c r="N62" s="31"/>
      <c r="O62" s="59"/>
      <c r="P62" s="59"/>
      <c r="Q62" s="140"/>
    </row>
    <row r="63" spans="1:17" ht="24.95" customHeight="1">
      <c r="A63" s="148"/>
      <c r="B63" s="148"/>
      <c r="C63" s="22" t="s">
        <v>102</v>
      </c>
      <c r="D63" s="22" t="s">
        <v>103</v>
      </c>
      <c r="E63" s="22" t="s">
        <v>92</v>
      </c>
      <c r="F63" s="54"/>
      <c r="G63" s="54">
        <f t="shared" si="11"/>
        <v>10</v>
      </c>
      <c r="H63" s="34"/>
      <c r="I63" s="31">
        <v>10</v>
      </c>
      <c r="J63" s="31"/>
      <c r="K63" s="31"/>
      <c r="L63" s="31"/>
      <c r="M63" s="31"/>
      <c r="N63" s="31"/>
      <c r="O63" s="59"/>
      <c r="P63" s="59"/>
      <c r="Q63" s="140"/>
    </row>
    <row r="64" spans="1:17" ht="24.95" customHeight="1">
      <c r="A64" s="148"/>
      <c r="B64" s="148"/>
      <c r="C64" s="22" t="s">
        <v>104</v>
      </c>
      <c r="D64" s="22" t="s">
        <v>105</v>
      </c>
      <c r="E64" s="22" t="s">
        <v>92</v>
      </c>
      <c r="F64" s="22"/>
      <c r="G64" s="54">
        <f t="shared" si="11"/>
        <v>10</v>
      </c>
      <c r="H64" s="34"/>
      <c r="I64" s="31">
        <v>10</v>
      </c>
      <c r="J64" s="31"/>
      <c r="K64" s="31"/>
      <c r="L64" s="31"/>
      <c r="M64" s="31"/>
      <c r="N64" s="31"/>
      <c r="O64" s="59"/>
      <c r="P64" s="59"/>
      <c r="Q64" s="140"/>
    </row>
    <row r="65" spans="1:17" ht="24.95" customHeight="1">
      <c r="A65" s="148"/>
      <c r="B65" s="148"/>
      <c r="C65" s="22" t="s">
        <v>106</v>
      </c>
      <c r="D65" s="22" t="s">
        <v>56</v>
      </c>
      <c r="E65" s="22" t="s">
        <v>92</v>
      </c>
      <c r="F65" s="22"/>
      <c r="G65" s="54">
        <f t="shared" si="11"/>
        <v>10</v>
      </c>
      <c r="H65" s="34"/>
      <c r="I65" s="31"/>
      <c r="J65" s="31">
        <v>10</v>
      </c>
      <c r="K65" s="31"/>
      <c r="L65" s="31"/>
      <c r="M65" s="31"/>
      <c r="N65" s="31"/>
      <c r="O65" s="59"/>
      <c r="P65" s="59"/>
      <c r="Q65" s="140"/>
    </row>
    <row r="66" spans="1:17" ht="24.95" customHeight="1">
      <c r="A66" s="148"/>
      <c r="B66" s="148"/>
      <c r="C66" s="22" t="s">
        <v>107</v>
      </c>
      <c r="D66" s="22" t="s">
        <v>56</v>
      </c>
      <c r="E66" s="22" t="s">
        <v>92</v>
      </c>
      <c r="F66" s="22"/>
      <c r="G66" s="54">
        <f t="shared" si="11"/>
        <v>10</v>
      </c>
      <c r="H66" s="34"/>
      <c r="I66" s="31"/>
      <c r="J66" s="31">
        <v>10</v>
      </c>
      <c r="K66" s="31"/>
      <c r="L66" s="31"/>
      <c r="M66" s="31"/>
      <c r="N66" s="31"/>
      <c r="O66" s="59"/>
      <c r="P66" s="59"/>
      <c r="Q66" s="140"/>
    </row>
    <row r="67" spans="1:17" ht="24.95" customHeight="1">
      <c r="A67" s="148"/>
      <c r="B67" s="148"/>
      <c r="C67" s="22" t="s">
        <v>108</v>
      </c>
      <c r="D67" s="22" t="s">
        <v>56</v>
      </c>
      <c r="E67" s="22" t="s">
        <v>92</v>
      </c>
      <c r="F67" s="22"/>
      <c r="G67" s="54">
        <f t="shared" si="11"/>
        <v>10</v>
      </c>
      <c r="H67" s="34"/>
      <c r="I67" s="31"/>
      <c r="J67" s="31">
        <v>10</v>
      </c>
      <c r="K67" s="31"/>
      <c r="L67" s="31"/>
      <c r="M67" s="31"/>
      <c r="N67" s="31"/>
      <c r="O67" s="59"/>
      <c r="P67" s="59"/>
      <c r="Q67" s="140"/>
    </row>
    <row r="68" spans="1:17" ht="24.95" customHeight="1">
      <c r="A68" s="148"/>
      <c r="B68" s="148"/>
      <c r="C68" s="22" t="s">
        <v>109</v>
      </c>
      <c r="D68" s="22" t="s">
        <v>95</v>
      </c>
      <c r="E68" s="22" t="s">
        <v>92</v>
      </c>
      <c r="F68" s="22"/>
      <c r="G68" s="54">
        <f t="shared" si="11"/>
        <v>10</v>
      </c>
      <c r="H68" s="34"/>
      <c r="I68" s="31"/>
      <c r="J68" s="31">
        <v>10</v>
      </c>
      <c r="K68" s="31"/>
      <c r="L68" s="31"/>
      <c r="M68" s="31"/>
      <c r="N68" s="31"/>
      <c r="O68" s="59"/>
      <c r="P68" s="59"/>
      <c r="Q68" s="140"/>
    </row>
    <row r="69" spans="1:17" ht="24.95" customHeight="1">
      <c r="A69" s="148"/>
      <c r="B69" s="148"/>
      <c r="C69" s="22" t="s">
        <v>110</v>
      </c>
      <c r="D69" s="22" t="s">
        <v>34</v>
      </c>
      <c r="E69" s="22" t="s">
        <v>92</v>
      </c>
      <c r="F69" s="22"/>
      <c r="G69" s="54">
        <f t="shared" si="11"/>
        <v>44</v>
      </c>
      <c r="H69" s="34"/>
      <c r="I69" s="31"/>
      <c r="J69" s="31"/>
      <c r="K69" s="31">
        <v>44</v>
      </c>
      <c r="L69" s="31"/>
      <c r="M69" s="31"/>
      <c r="N69" s="31"/>
      <c r="O69" s="59"/>
      <c r="P69" s="59"/>
      <c r="Q69" s="140"/>
    </row>
    <row r="70" spans="1:17" ht="24.95" customHeight="1">
      <c r="A70" s="148"/>
      <c r="B70" s="148" t="s">
        <v>111</v>
      </c>
      <c r="C70" s="19" t="s">
        <v>112</v>
      </c>
      <c r="D70" s="22"/>
      <c r="E70" s="22"/>
      <c r="F70" s="22"/>
      <c r="G70" s="38">
        <f>SUM(G71:G75)</f>
        <v>40</v>
      </c>
      <c r="H70" s="38">
        <f>SUM(H71:H75)</f>
        <v>0</v>
      </c>
      <c r="I70" s="38">
        <f t="shared" ref="I70:P70" si="12">SUM(I71:I75)</f>
        <v>40</v>
      </c>
      <c r="J70" s="38">
        <f t="shared" si="12"/>
        <v>0</v>
      </c>
      <c r="K70" s="38">
        <f t="shared" si="12"/>
        <v>0</v>
      </c>
      <c r="L70" s="38">
        <f t="shared" si="12"/>
        <v>0</v>
      </c>
      <c r="M70" s="38">
        <f t="shared" si="12"/>
        <v>0</v>
      </c>
      <c r="N70" s="38">
        <f t="shared" si="12"/>
        <v>0</v>
      </c>
      <c r="O70" s="38">
        <f t="shared" si="12"/>
        <v>0</v>
      </c>
      <c r="P70" s="38">
        <f t="shared" si="12"/>
        <v>0</v>
      </c>
      <c r="Q70" s="140"/>
    </row>
    <row r="71" spans="1:17" ht="24.95" customHeight="1">
      <c r="A71" s="148"/>
      <c r="B71" s="148"/>
      <c r="C71" s="22" t="s">
        <v>113</v>
      </c>
      <c r="D71" s="22" t="s">
        <v>36</v>
      </c>
      <c r="E71" s="22" t="s">
        <v>92</v>
      </c>
      <c r="F71" s="22"/>
      <c r="G71" s="54">
        <f t="shared" ref="G71:G75" si="13">SUM(H71:P71)</f>
        <v>10</v>
      </c>
      <c r="H71" s="34"/>
      <c r="I71" s="31">
        <v>10</v>
      </c>
      <c r="J71" s="31"/>
      <c r="K71" s="31"/>
      <c r="L71" s="31"/>
      <c r="M71" s="31"/>
      <c r="N71" s="31"/>
      <c r="O71" s="59"/>
      <c r="P71" s="59"/>
      <c r="Q71" s="140"/>
    </row>
    <row r="72" spans="1:17" ht="24.95" customHeight="1">
      <c r="A72" s="148"/>
      <c r="B72" s="148"/>
      <c r="C72" s="22" t="s">
        <v>114</v>
      </c>
      <c r="D72" s="22" t="s">
        <v>36</v>
      </c>
      <c r="E72" s="22" t="s">
        <v>92</v>
      </c>
      <c r="F72" s="22"/>
      <c r="G72" s="54">
        <f t="shared" si="13"/>
        <v>10</v>
      </c>
      <c r="H72" s="34"/>
      <c r="I72" s="31">
        <v>10</v>
      </c>
      <c r="J72" s="31"/>
      <c r="K72" s="31"/>
      <c r="L72" s="31"/>
      <c r="M72" s="31"/>
      <c r="N72" s="31"/>
      <c r="O72" s="59"/>
      <c r="P72" s="59"/>
      <c r="Q72" s="140"/>
    </row>
    <row r="73" spans="1:17" ht="24.95" customHeight="1">
      <c r="A73" s="148"/>
      <c r="B73" s="148"/>
      <c r="C73" s="22" t="s">
        <v>115</v>
      </c>
      <c r="D73" s="22" t="s">
        <v>36</v>
      </c>
      <c r="E73" s="22" t="s">
        <v>92</v>
      </c>
      <c r="F73" s="22"/>
      <c r="G73" s="54">
        <f t="shared" si="13"/>
        <v>10</v>
      </c>
      <c r="H73" s="34"/>
      <c r="I73" s="31">
        <v>10</v>
      </c>
      <c r="J73" s="31"/>
      <c r="K73" s="31"/>
      <c r="L73" s="31"/>
      <c r="M73" s="31"/>
      <c r="N73" s="31"/>
      <c r="O73" s="59"/>
      <c r="P73" s="59"/>
      <c r="Q73" s="140"/>
    </row>
    <row r="74" spans="1:17" ht="24.95" customHeight="1">
      <c r="A74" s="148"/>
      <c r="B74" s="148"/>
      <c r="C74" s="32" t="s">
        <v>116</v>
      </c>
      <c r="D74" s="22" t="s">
        <v>36</v>
      </c>
      <c r="E74" s="22" t="s">
        <v>92</v>
      </c>
      <c r="F74" s="22"/>
      <c r="G74" s="54">
        <f t="shared" si="13"/>
        <v>-10</v>
      </c>
      <c r="H74" s="34"/>
      <c r="I74" s="31">
        <v>-10</v>
      </c>
      <c r="J74" s="31"/>
      <c r="K74" s="31"/>
      <c r="L74" s="31"/>
      <c r="M74" s="31"/>
      <c r="N74" s="31"/>
      <c r="O74" s="59"/>
      <c r="P74" s="59"/>
      <c r="Q74" s="140"/>
    </row>
    <row r="75" spans="1:17" ht="24.95" customHeight="1">
      <c r="A75" s="148"/>
      <c r="B75" s="148"/>
      <c r="C75" s="22" t="s">
        <v>117</v>
      </c>
      <c r="D75" s="22" t="s">
        <v>36</v>
      </c>
      <c r="E75" s="22" t="s">
        <v>92</v>
      </c>
      <c r="F75" s="22"/>
      <c r="G75" s="54">
        <f t="shared" si="13"/>
        <v>20</v>
      </c>
      <c r="H75" s="34"/>
      <c r="I75" s="22">
        <v>20</v>
      </c>
      <c r="J75" s="22"/>
      <c r="K75" s="22"/>
      <c r="L75" s="22"/>
      <c r="M75" s="22"/>
      <c r="N75" s="22"/>
      <c r="O75" s="54"/>
      <c r="P75" s="54"/>
      <c r="Q75" s="140"/>
    </row>
    <row r="76" spans="1:17" ht="24.95" customHeight="1">
      <c r="A76" s="148"/>
      <c r="B76" s="148" t="s">
        <v>118</v>
      </c>
      <c r="C76" s="19" t="s">
        <v>119</v>
      </c>
      <c r="D76" s="22"/>
      <c r="E76" s="22"/>
      <c r="F76" s="22"/>
      <c r="G76" s="38">
        <f>SUM(G77:G78)</f>
        <v>20</v>
      </c>
      <c r="H76" s="38">
        <f>SUM(H77:H78)</f>
        <v>0</v>
      </c>
      <c r="I76" s="38">
        <f t="shared" ref="I76:P76" si="14">SUM(I77:I78)</f>
        <v>20</v>
      </c>
      <c r="J76" s="38">
        <f t="shared" si="14"/>
        <v>0</v>
      </c>
      <c r="K76" s="38">
        <f t="shared" si="14"/>
        <v>0</v>
      </c>
      <c r="L76" s="38">
        <f t="shared" si="14"/>
        <v>0</v>
      </c>
      <c r="M76" s="38">
        <f t="shared" si="14"/>
        <v>0</v>
      </c>
      <c r="N76" s="38">
        <f t="shared" si="14"/>
        <v>0</v>
      </c>
      <c r="O76" s="38">
        <f t="shared" si="14"/>
        <v>0</v>
      </c>
      <c r="P76" s="38">
        <f t="shared" si="14"/>
        <v>0</v>
      </c>
      <c r="Q76" s="140"/>
    </row>
    <row r="77" spans="1:17" ht="24.95" customHeight="1">
      <c r="A77" s="148"/>
      <c r="B77" s="148"/>
      <c r="C77" s="22" t="s">
        <v>120</v>
      </c>
      <c r="D77" s="22" t="s">
        <v>36</v>
      </c>
      <c r="E77" s="22" t="s">
        <v>92</v>
      </c>
      <c r="F77" s="22"/>
      <c r="G77" s="54">
        <f t="shared" ref="G77:G81" si="15">SUM(H77:P77)</f>
        <v>10</v>
      </c>
      <c r="H77" s="34"/>
      <c r="I77" s="31">
        <v>10</v>
      </c>
      <c r="J77" s="31"/>
      <c r="K77" s="31"/>
      <c r="L77" s="31"/>
      <c r="M77" s="31"/>
      <c r="N77" s="31"/>
      <c r="O77" s="59"/>
      <c r="P77" s="59"/>
      <c r="Q77" s="140"/>
    </row>
    <row r="78" spans="1:17" ht="24.95" customHeight="1">
      <c r="A78" s="148"/>
      <c r="B78" s="148"/>
      <c r="C78" s="22" t="s">
        <v>121</v>
      </c>
      <c r="D78" s="22" t="s">
        <v>56</v>
      </c>
      <c r="E78" s="22" t="s">
        <v>92</v>
      </c>
      <c r="F78" s="22"/>
      <c r="G78" s="54">
        <f t="shared" si="15"/>
        <v>10</v>
      </c>
      <c r="H78" s="34"/>
      <c r="I78" s="31">
        <v>10</v>
      </c>
      <c r="J78" s="31"/>
      <c r="K78" s="31"/>
      <c r="L78" s="31"/>
      <c r="M78" s="31"/>
      <c r="N78" s="31"/>
      <c r="O78" s="59"/>
      <c r="P78" s="59"/>
      <c r="Q78" s="140"/>
    </row>
    <row r="79" spans="1:17" ht="24.95" customHeight="1">
      <c r="A79" s="148"/>
      <c r="B79" s="148" t="s">
        <v>122</v>
      </c>
      <c r="C79" s="19" t="s">
        <v>123</v>
      </c>
      <c r="D79" s="22"/>
      <c r="E79" s="22"/>
      <c r="F79" s="22"/>
      <c r="G79" s="38">
        <f>SUM(G80:G81)</f>
        <v>20</v>
      </c>
      <c r="H79" s="38">
        <f>SUM(H80:H81)</f>
        <v>0</v>
      </c>
      <c r="I79" s="38">
        <f t="shared" ref="I79:P79" si="16">SUM(I80:I81)</f>
        <v>10</v>
      </c>
      <c r="J79" s="38">
        <f t="shared" si="16"/>
        <v>10</v>
      </c>
      <c r="K79" s="38">
        <f t="shared" si="16"/>
        <v>0</v>
      </c>
      <c r="L79" s="38">
        <f t="shared" si="16"/>
        <v>0</v>
      </c>
      <c r="M79" s="38">
        <f t="shared" si="16"/>
        <v>0</v>
      </c>
      <c r="N79" s="38">
        <f t="shared" si="16"/>
        <v>0</v>
      </c>
      <c r="O79" s="38">
        <f t="shared" si="16"/>
        <v>0</v>
      </c>
      <c r="P79" s="38">
        <f t="shared" si="16"/>
        <v>0</v>
      </c>
      <c r="Q79" s="140"/>
    </row>
    <row r="80" spans="1:17" ht="24.95" customHeight="1">
      <c r="A80" s="148"/>
      <c r="B80" s="148"/>
      <c r="C80" s="22" t="s">
        <v>124</v>
      </c>
      <c r="D80" s="22" t="s">
        <v>36</v>
      </c>
      <c r="E80" s="22" t="s">
        <v>92</v>
      </c>
      <c r="F80" s="22"/>
      <c r="G80" s="54">
        <f t="shared" si="15"/>
        <v>10</v>
      </c>
      <c r="H80" s="34"/>
      <c r="I80" s="31">
        <v>10</v>
      </c>
      <c r="J80" s="31"/>
      <c r="K80" s="31"/>
      <c r="L80" s="31"/>
      <c r="M80" s="31"/>
      <c r="N80" s="31"/>
      <c r="O80" s="59"/>
      <c r="P80" s="59"/>
      <c r="Q80" s="140"/>
    </row>
    <row r="81" spans="1:17" ht="24.95" customHeight="1">
      <c r="A81" s="148"/>
      <c r="B81" s="148"/>
      <c r="C81" s="22" t="s">
        <v>125</v>
      </c>
      <c r="D81" s="22" t="s">
        <v>95</v>
      </c>
      <c r="E81" s="22" t="s">
        <v>92</v>
      </c>
      <c r="F81" s="22"/>
      <c r="G81" s="54">
        <f t="shared" si="15"/>
        <v>10</v>
      </c>
      <c r="H81" s="34"/>
      <c r="I81" s="31"/>
      <c r="J81" s="31">
        <v>10</v>
      </c>
      <c r="K81" s="31"/>
      <c r="L81" s="31"/>
      <c r="M81" s="31"/>
      <c r="N81" s="31"/>
      <c r="O81" s="59"/>
      <c r="P81" s="59"/>
      <c r="Q81" s="140"/>
    </row>
    <row r="82" spans="1:17" ht="24.95" customHeight="1">
      <c r="A82" s="148"/>
      <c r="B82" s="148" t="s">
        <v>126</v>
      </c>
      <c r="C82" s="19" t="s">
        <v>127</v>
      </c>
      <c r="D82" s="22"/>
      <c r="E82" s="22"/>
      <c r="F82" s="22"/>
      <c r="G82" s="38">
        <f>SUM(G83:G84)</f>
        <v>30</v>
      </c>
      <c r="H82" s="38">
        <f>SUM(H83:H84)</f>
        <v>0</v>
      </c>
      <c r="I82" s="38">
        <f t="shared" ref="I82:P82" si="17">SUM(I83:I84)</f>
        <v>20</v>
      </c>
      <c r="J82" s="38">
        <f t="shared" si="17"/>
        <v>10</v>
      </c>
      <c r="K82" s="38">
        <f t="shared" si="17"/>
        <v>0</v>
      </c>
      <c r="L82" s="38">
        <f t="shared" si="17"/>
        <v>0</v>
      </c>
      <c r="M82" s="38">
        <f t="shared" si="17"/>
        <v>0</v>
      </c>
      <c r="N82" s="38">
        <f t="shared" si="17"/>
        <v>0</v>
      </c>
      <c r="O82" s="38">
        <f t="shared" si="17"/>
        <v>0</v>
      </c>
      <c r="P82" s="38">
        <f t="shared" si="17"/>
        <v>0</v>
      </c>
      <c r="Q82" s="140"/>
    </row>
    <row r="83" spans="1:17" ht="24.95" customHeight="1">
      <c r="A83" s="148"/>
      <c r="B83" s="148"/>
      <c r="C83" s="22" t="s">
        <v>128</v>
      </c>
      <c r="D83" s="22" t="s">
        <v>95</v>
      </c>
      <c r="E83" s="22" t="s">
        <v>92</v>
      </c>
      <c r="F83" s="22"/>
      <c r="G83" s="54">
        <f t="shared" ref="G83:G87" si="18">SUM(H83:P83)</f>
        <v>20</v>
      </c>
      <c r="H83" s="34"/>
      <c r="I83" s="31">
        <v>10</v>
      </c>
      <c r="J83" s="31">
        <v>10</v>
      </c>
      <c r="K83" s="31"/>
      <c r="L83" s="31"/>
      <c r="M83" s="31"/>
      <c r="N83" s="31"/>
      <c r="O83" s="59"/>
      <c r="P83" s="59"/>
      <c r="Q83" s="140"/>
    </row>
    <row r="84" spans="1:17" ht="24.95" customHeight="1">
      <c r="A84" s="148"/>
      <c r="B84" s="148"/>
      <c r="C84" s="22" t="s">
        <v>129</v>
      </c>
      <c r="D84" s="22" t="s">
        <v>36</v>
      </c>
      <c r="E84" s="22" t="s">
        <v>92</v>
      </c>
      <c r="F84" s="22"/>
      <c r="G84" s="54">
        <f t="shared" si="18"/>
        <v>10</v>
      </c>
      <c r="H84" s="34"/>
      <c r="I84" s="31">
        <v>10</v>
      </c>
      <c r="J84" s="31"/>
      <c r="K84" s="31"/>
      <c r="L84" s="31"/>
      <c r="M84" s="31"/>
      <c r="N84" s="31"/>
      <c r="O84" s="59"/>
      <c r="P84" s="59"/>
      <c r="Q84" s="140"/>
    </row>
    <row r="85" spans="1:17" ht="24.95" customHeight="1">
      <c r="A85" s="148"/>
      <c r="B85" s="22" t="s">
        <v>130</v>
      </c>
      <c r="C85" s="22" t="s">
        <v>131</v>
      </c>
      <c r="D85" s="22" t="s">
        <v>95</v>
      </c>
      <c r="E85" s="22" t="s">
        <v>92</v>
      </c>
      <c r="F85" s="22"/>
      <c r="G85" s="54">
        <f t="shared" si="18"/>
        <v>10</v>
      </c>
      <c r="H85" s="34"/>
      <c r="I85" s="31">
        <v>10</v>
      </c>
      <c r="J85" s="31"/>
      <c r="K85" s="31"/>
      <c r="L85" s="31"/>
      <c r="M85" s="31"/>
      <c r="N85" s="31"/>
      <c r="O85" s="59"/>
      <c r="P85" s="59"/>
      <c r="Q85" s="140"/>
    </row>
    <row r="86" spans="1:17" ht="24.95" customHeight="1">
      <c r="A86" s="148"/>
      <c r="B86" s="22" t="s">
        <v>132</v>
      </c>
      <c r="C86" s="22" t="s">
        <v>133</v>
      </c>
      <c r="D86" s="22" t="s">
        <v>36</v>
      </c>
      <c r="E86" s="22" t="s">
        <v>92</v>
      </c>
      <c r="F86" s="22"/>
      <c r="G86" s="54">
        <f t="shared" si="18"/>
        <v>10</v>
      </c>
      <c r="H86" s="34"/>
      <c r="I86" s="31">
        <v>10</v>
      </c>
      <c r="J86" s="31"/>
      <c r="K86" s="31"/>
      <c r="L86" s="31"/>
      <c r="M86" s="31"/>
      <c r="N86" s="31"/>
      <c r="O86" s="59"/>
      <c r="P86" s="59"/>
      <c r="Q86" s="140"/>
    </row>
    <row r="87" spans="1:17" ht="24.95" customHeight="1">
      <c r="A87" s="148"/>
      <c r="B87" s="22" t="s">
        <v>134</v>
      </c>
      <c r="C87" s="22" t="s">
        <v>135</v>
      </c>
      <c r="D87" s="22" t="s">
        <v>56</v>
      </c>
      <c r="E87" s="22" t="s">
        <v>92</v>
      </c>
      <c r="F87" s="22"/>
      <c r="G87" s="54">
        <f t="shared" si="18"/>
        <v>10</v>
      </c>
      <c r="H87" s="34"/>
      <c r="I87" s="31">
        <v>10</v>
      </c>
      <c r="J87" s="31"/>
      <c r="K87" s="31"/>
      <c r="L87" s="31"/>
      <c r="M87" s="31"/>
      <c r="N87" s="31"/>
      <c r="O87" s="59"/>
      <c r="P87" s="59"/>
      <c r="Q87" s="140"/>
    </row>
    <row r="88" spans="1:17" ht="24.95" customHeight="1">
      <c r="A88" s="156" t="s">
        <v>136</v>
      </c>
      <c r="B88" s="147" t="s">
        <v>137</v>
      </c>
      <c r="C88" s="147"/>
      <c r="D88" s="33"/>
      <c r="E88" s="33"/>
      <c r="F88" s="33"/>
      <c r="G88" s="29">
        <f>SUM(G89,G98,G101:G104)</f>
        <v>120</v>
      </c>
      <c r="H88" s="29">
        <f>SUM(H89,H98,H101:H104)</f>
        <v>0</v>
      </c>
      <c r="I88" s="29">
        <f t="shared" ref="I88:P88" si="19">SUM(I89,I98,I101:I104)</f>
        <v>80</v>
      </c>
      <c r="J88" s="29">
        <f t="shared" si="19"/>
        <v>10</v>
      </c>
      <c r="K88" s="29">
        <f t="shared" si="19"/>
        <v>0</v>
      </c>
      <c r="L88" s="29">
        <f t="shared" si="19"/>
        <v>0</v>
      </c>
      <c r="M88" s="29">
        <f t="shared" si="19"/>
        <v>30</v>
      </c>
      <c r="N88" s="29">
        <f t="shared" si="19"/>
        <v>0</v>
      </c>
      <c r="O88" s="29">
        <f t="shared" si="19"/>
        <v>0</v>
      </c>
      <c r="P88" s="29">
        <f t="shared" si="19"/>
        <v>0</v>
      </c>
      <c r="Q88" s="140"/>
    </row>
    <row r="89" spans="1:17" ht="24.95" customHeight="1">
      <c r="A89" s="157"/>
      <c r="B89" s="156" t="s">
        <v>138</v>
      </c>
      <c r="C89" s="19" t="s">
        <v>90</v>
      </c>
      <c r="D89" s="33"/>
      <c r="E89" s="33"/>
      <c r="F89" s="33"/>
      <c r="G89" s="29">
        <f>SUM(G90:G97)</f>
        <v>60</v>
      </c>
      <c r="H89" s="29">
        <f>SUM(H90:H97)</f>
        <v>0</v>
      </c>
      <c r="I89" s="29">
        <f t="shared" ref="I89:P89" si="20">SUM(I90:I97)</f>
        <v>40</v>
      </c>
      <c r="J89" s="29">
        <f t="shared" si="20"/>
        <v>-10</v>
      </c>
      <c r="K89" s="29">
        <f t="shared" si="20"/>
        <v>0</v>
      </c>
      <c r="L89" s="29">
        <f t="shared" si="20"/>
        <v>0</v>
      </c>
      <c r="M89" s="29">
        <f t="shared" si="20"/>
        <v>30</v>
      </c>
      <c r="N89" s="29">
        <f t="shared" si="20"/>
        <v>0</v>
      </c>
      <c r="O89" s="29">
        <f t="shared" si="20"/>
        <v>0</v>
      </c>
      <c r="P89" s="29">
        <f t="shared" si="20"/>
        <v>0</v>
      </c>
      <c r="Q89" s="22"/>
    </row>
    <row r="90" spans="1:17" ht="24.95" customHeight="1">
      <c r="A90" s="157"/>
      <c r="B90" s="157"/>
      <c r="C90" s="22" t="s">
        <v>91</v>
      </c>
      <c r="D90" s="22" t="s">
        <v>27</v>
      </c>
      <c r="E90" s="22" t="s">
        <v>92</v>
      </c>
      <c r="F90" s="22"/>
      <c r="G90" s="54">
        <f t="shared" ref="G90:G97" si="21">SUM(H90:P90)</f>
        <v>-30</v>
      </c>
      <c r="H90" s="22"/>
      <c r="I90" s="31"/>
      <c r="J90" s="22">
        <v>-30</v>
      </c>
      <c r="K90" s="31"/>
      <c r="L90" s="31"/>
      <c r="M90" s="31"/>
      <c r="N90" s="31"/>
      <c r="O90" s="59"/>
      <c r="P90" s="59"/>
      <c r="Q90" s="22" t="s">
        <v>139</v>
      </c>
    </row>
    <row r="91" spans="1:17" ht="24.95" customHeight="1">
      <c r="A91" s="157"/>
      <c r="B91" s="157"/>
      <c r="C91" s="22" t="s">
        <v>140</v>
      </c>
      <c r="D91" s="22" t="s">
        <v>56</v>
      </c>
      <c r="E91" s="22" t="s">
        <v>92</v>
      </c>
      <c r="F91" s="22"/>
      <c r="G91" s="54">
        <f t="shared" si="21"/>
        <v>10</v>
      </c>
      <c r="H91" s="34"/>
      <c r="I91" s="31">
        <v>10</v>
      </c>
      <c r="J91" s="31"/>
      <c r="K91" s="31"/>
      <c r="L91" s="31"/>
      <c r="M91" s="31"/>
      <c r="N91" s="31"/>
      <c r="O91" s="59"/>
      <c r="P91" s="59"/>
      <c r="Q91" s="22"/>
    </row>
    <row r="92" spans="1:17" ht="24.95" customHeight="1">
      <c r="A92" s="157"/>
      <c r="B92" s="157"/>
      <c r="C92" s="22" t="s">
        <v>141</v>
      </c>
      <c r="D92" s="22" t="s">
        <v>56</v>
      </c>
      <c r="E92" s="22" t="s">
        <v>92</v>
      </c>
      <c r="F92" s="22"/>
      <c r="G92" s="54">
        <f t="shared" si="21"/>
        <v>10</v>
      </c>
      <c r="H92" s="34"/>
      <c r="I92" s="31">
        <v>10</v>
      </c>
      <c r="J92" s="31"/>
      <c r="K92" s="31"/>
      <c r="L92" s="31"/>
      <c r="M92" s="31"/>
      <c r="N92" s="31"/>
      <c r="O92" s="59"/>
      <c r="P92" s="59"/>
      <c r="Q92" s="22"/>
    </row>
    <row r="93" spans="1:17" ht="24.95" customHeight="1">
      <c r="A93" s="157"/>
      <c r="B93" s="157"/>
      <c r="C93" s="22" t="s">
        <v>142</v>
      </c>
      <c r="D93" s="22" t="s">
        <v>56</v>
      </c>
      <c r="E93" s="22" t="s">
        <v>92</v>
      </c>
      <c r="F93" s="22"/>
      <c r="G93" s="54">
        <f t="shared" si="21"/>
        <v>10</v>
      </c>
      <c r="H93" s="34"/>
      <c r="I93" s="31">
        <v>10</v>
      </c>
      <c r="J93" s="31"/>
      <c r="K93" s="31"/>
      <c r="L93" s="31"/>
      <c r="M93" s="31"/>
      <c r="N93" s="31"/>
      <c r="O93" s="59"/>
      <c r="P93" s="59"/>
      <c r="Q93" s="22"/>
    </row>
    <row r="94" spans="1:17" ht="24.95" customHeight="1">
      <c r="A94" s="157"/>
      <c r="B94" s="157"/>
      <c r="C94" s="22" t="s">
        <v>143</v>
      </c>
      <c r="D94" s="22" t="s">
        <v>95</v>
      </c>
      <c r="E94" s="22" t="s">
        <v>92</v>
      </c>
      <c r="F94" s="22"/>
      <c r="G94" s="54">
        <f t="shared" si="21"/>
        <v>10</v>
      </c>
      <c r="H94" s="34"/>
      <c r="I94" s="31">
        <v>10</v>
      </c>
      <c r="J94" s="31"/>
      <c r="K94" s="31"/>
      <c r="L94" s="31"/>
      <c r="M94" s="31"/>
      <c r="N94" s="31"/>
      <c r="O94" s="59"/>
      <c r="P94" s="59"/>
      <c r="Q94" s="22"/>
    </row>
    <row r="95" spans="1:17" ht="24.95" customHeight="1">
      <c r="A95" s="157"/>
      <c r="B95" s="157"/>
      <c r="C95" s="54" t="s">
        <v>144</v>
      </c>
      <c r="D95" s="54" t="s">
        <v>22</v>
      </c>
      <c r="E95" s="22" t="s">
        <v>92</v>
      </c>
      <c r="F95" s="18"/>
      <c r="G95" s="54">
        <f t="shared" si="21"/>
        <v>30</v>
      </c>
      <c r="H95" s="34"/>
      <c r="I95" s="31"/>
      <c r="J95" s="31"/>
      <c r="K95" s="31"/>
      <c r="L95" s="31"/>
      <c r="M95" s="31">
        <v>30</v>
      </c>
      <c r="N95" s="31"/>
      <c r="O95" s="59"/>
      <c r="P95" s="59"/>
      <c r="Q95" s="22"/>
    </row>
    <row r="96" spans="1:17" ht="24.95" customHeight="1">
      <c r="A96" s="157"/>
      <c r="B96" s="157"/>
      <c r="C96" s="22" t="s">
        <v>145</v>
      </c>
      <c r="D96" s="22" t="s">
        <v>56</v>
      </c>
      <c r="E96" s="22" t="s">
        <v>92</v>
      </c>
      <c r="F96" s="22"/>
      <c r="G96" s="54">
        <f t="shared" si="21"/>
        <v>10</v>
      </c>
      <c r="H96" s="22"/>
      <c r="I96" s="31"/>
      <c r="J96" s="31">
        <v>10</v>
      </c>
      <c r="K96" s="31"/>
      <c r="L96" s="31"/>
      <c r="M96" s="31"/>
      <c r="N96" s="31"/>
      <c r="O96" s="59"/>
      <c r="P96" s="59"/>
      <c r="Q96" s="22"/>
    </row>
    <row r="97" spans="1:17" ht="24.95" customHeight="1">
      <c r="A97" s="157"/>
      <c r="B97" s="158"/>
      <c r="C97" s="22" t="s">
        <v>146</v>
      </c>
      <c r="D97" s="22" t="s">
        <v>56</v>
      </c>
      <c r="E97" s="22" t="s">
        <v>92</v>
      </c>
      <c r="F97" s="22"/>
      <c r="G97" s="54">
        <f t="shared" si="21"/>
        <v>10</v>
      </c>
      <c r="H97" s="22"/>
      <c r="I97" s="31"/>
      <c r="J97" s="31">
        <v>10</v>
      </c>
      <c r="K97" s="31"/>
      <c r="L97" s="31"/>
      <c r="M97" s="31"/>
      <c r="N97" s="31"/>
      <c r="O97" s="59"/>
      <c r="P97" s="59"/>
      <c r="Q97" s="22"/>
    </row>
    <row r="98" spans="1:17" ht="24.95" customHeight="1">
      <c r="A98" s="157"/>
      <c r="B98" s="162" t="s">
        <v>147</v>
      </c>
      <c r="C98" s="19" t="s">
        <v>148</v>
      </c>
      <c r="D98" s="22"/>
      <c r="E98" s="22"/>
      <c r="F98" s="22"/>
      <c r="G98" s="19">
        <f>SUM(G99:G100)</f>
        <v>20</v>
      </c>
      <c r="H98" s="19">
        <f>SUM(H99:H100)</f>
        <v>0</v>
      </c>
      <c r="I98" s="19">
        <f t="shared" ref="I98:P98" si="22">SUM(I99:I100)</f>
        <v>20</v>
      </c>
      <c r="J98" s="19">
        <f t="shared" si="22"/>
        <v>0</v>
      </c>
      <c r="K98" s="19">
        <f t="shared" si="22"/>
        <v>0</v>
      </c>
      <c r="L98" s="19">
        <f t="shared" si="22"/>
        <v>0</v>
      </c>
      <c r="M98" s="19">
        <f t="shared" si="22"/>
        <v>0</v>
      </c>
      <c r="N98" s="19">
        <f t="shared" si="22"/>
        <v>0</v>
      </c>
      <c r="O98" s="19">
        <f t="shared" si="22"/>
        <v>0</v>
      </c>
      <c r="P98" s="19">
        <f t="shared" si="22"/>
        <v>0</v>
      </c>
      <c r="Q98" s="22"/>
    </row>
    <row r="99" spans="1:17" ht="24.95" customHeight="1">
      <c r="A99" s="157"/>
      <c r="B99" s="162"/>
      <c r="C99" s="31" t="s">
        <v>149</v>
      </c>
      <c r="D99" s="22" t="s">
        <v>36</v>
      </c>
      <c r="E99" s="22" t="s">
        <v>92</v>
      </c>
      <c r="F99" s="22"/>
      <c r="G99" s="54">
        <f t="shared" ref="G99:G104" si="23">SUM(H99:P99)</f>
        <v>10</v>
      </c>
      <c r="H99" s="34"/>
      <c r="I99" s="31">
        <v>10</v>
      </c>
      <c r="J99" s="31"/>
      <c r="K99" s="31"/>
      <c r="L99" s="31"/>
      <c r="M99" s="31"/>
      <c r="N99" s="31"/>
      <c r="O99" s="59"/>
      <c r="P99" s="59"/>
      <c r="Q99" s="31"/>
    </row>
    <row r="100" spans="1:17" ht="24.95" customHeight="1">
      <c r="A100" s="157"/>
      <c r="B100" s="162"/>
      <c r="C100" s="22" t="s">
        <v>150</v>
      </c>
      <c r="D100" s="22" t="s">
        <v>95</v>
      </c>
      <c r="E100" s="22" t="s">
        <v>92</v>
      </c>
      <c r="F100" s="22"/>
      <c r="G100" s="54">
        <f t="shared" si="23"/>
        <v>10</v>
      </c>
      <c r="H100" s="34"/>
      <c r="I100" s="31">
        <v>10</v>
      </c>
      <c r="J100" s="31"/>
      <c r="K100" s="31"/>
      <c r="L100" s="31"/>
      <c r="M100" s="31"/>
      <c r="N100" s="31"/>
      <c r="O100" s="59"/>
      <c r="P100" s="59"/>
      <c r="Q100" s="22"/>
    </row>
    <row r="101" spans="1:17" ht="24.95" customHeight="1">
      <c r="A101" s="157"/>
      <c r="B101" s="22" t="s">
        <v>151</v>
      </c>
      <c r="C101" s="22" t="s">
        <v>152</v>
      </c>
      <c r="D101" s="22" t="s">
        <v>36</v>
      </c>
      <c r="E101" s="22" t="s">
        <v>92</v>
      </c>
      <c r="F101" s="22"/>
      <c r="G101" s="54">
        <f t="shared" si="23"/>
        <v>10</v>
      </c>
      <c r="H101" s="22"/>
      <c r="I101" s="31"/>
      <c r="J101" s="31">
        <v>10</v>
      </c>
      <c r="K101" s="31"/>
      <c r="L101" s="31"/>
      <c r="M101" s="31"/>
      <c r="N101" s="31"/>
      <c r="O101" s="59"/>
      <c r="P101" s="59"/>
      <c r="Q101" s="22"/>
    </row>
    <row r="102" spans="1:17" ht="24.95" customHeight="1">
      <c r="A102" s="157"/>
      <c r="B102" s="22" t="s">
        <v>153</v>
      </c>
      <c r="C102" s="22" t="s">
        <v>154</v>
      </c>
      <c r="D102" s="22" t="s">
        <v>74</v>
      </c>
      <c r="E102" s="22" t="s">
        <v>92</v>
      </c>
      <c r="F102" s="22"/>
      <c r="G102" s="54">
        <f t="shared" si="23"/>
        <v>10</v>
      </c>
      <c r="H102" s="34"/>
      <c r="I102" s="31">
        <v>10</v>
      </c>
      <c r="J102" s="31"/>
      <c r="K102" s="31"/>
      <c r="L102" s="31"/>
      <c r="M102" s="31"/>
      <c r="N102" s="31"/>
      <c r="O102" s="59"/>
      <c r="P102" s="59"/>
      <c r="Q102" s="22"/>
    </row>
    <row r="103" spans="1:17" ht="24.95" customHeight="1">
      <c r="A103" s="157"/>
      <c r="B103" s="22" t="s">
        <v>155</v>
      </c>
      <c r="C103" s="22" t="s">
        <v>156</v>
      </c>
      <c r="D103" s="22" t="s">
        <v>56</v>
      </c>
      <c r="E103" s="22" t="s">
        <v>92</v>
      </c>
      <c r="F103" s="22"/>
      <c r="G103" s="54">
        <f t="shared" si="23"/>
        <v>10</v>
      </c>
      <c r="H103" s="22"/>
      <c r="I103" s="31"/>
      <c r="J103" s="31">
        <v>10</v>
      </c>
      <c r="K103" s="31"/>
      <c r="L103" s="31"/>
      <c r="M103" s="31"/>
      <c r="N103" s="31"/>
      <c r="O103" s="59"/>
      <c r="P103" s="59"/>
      <c r="Q103" s="22"/>
    </row>
    <row r="104" spans="1:17" ht="24.95" customHeight="1">
      <c r="A104" s="158"/>
      <c r="B104" s="22" t="s">
        <v>157</v>
      </c>
      <c r="C104" s="22" t="s">
        <v>158</v>
      </c>
      <c r="D104" s="22" t="s">
        <v>95</v>
      </c>
      <c r="E104" s="22" t="s">
        <v>92</v>
      </c>
      <c r="F104" s="22"/>
      <c r="G104" s="54">
        <f t="shared" si="23"/>
        <v>10</v>
      </c>
      <c r="H104" s="34"/>
      <c r="I104" s="31">
        <v>10</v>
      </c>
      <c r="J104" s="31"/>
      <c r="K104" s="31"/>
      <c r="L104" s="31"/>
      <c r="M104" s="31"/>
      <c r="N104" s="31"/>
      <c r="O104" s="59"/>
      <c r="P104" s="59"/>
      <c r="Q104" s="22"/>
    </row>
    <row r="105" spans="1:17" ht="24.95" customHeight="1">
      <c r="A105" s="156" t="s">
        <v>159</v>
      </c>
      <c r="B105" s="144" t="s">
        <v>160</v>
      </c>
      <c r="C105" s="146"/>
      <c r="D105" s="33"/>
      <c r="E105" s="33"/>
      <c r="F105" s="33"/>
      <c r="G105" s="29">
        <f>SUM(G106,G107,G108,G111:G113)</f>
        <v>40</v>
      </c>
      <c r="H105" s="29">
        <f>SUM(H106,H107,H108,H111:H113)</f>
        <v>0</v>
      </c>
      <c r="I105" s="29">
        <f t="shared" ref="I105:P105" si="24">SUM(I106,I107,I108,I111:I113)</f>
        <v>40</v>
      </c>
      <c r="J105" s="29">
        <f t="shared" si="24"/>
        <v>-10</v>
      </c>
      <c r="K105" s="29">
        <f t="shared" si="24"/>
        <v>0</v>
      </c>
      <c r="L105" s="29">
        <f t="shared" si="24"/>
        <v>10</v>
      </c>
      <c r="M105" s="29">
        <f t="shared" si="24"/>
        <v>0</v>
      </c>
      <c r="N105" s="29">
        <f t="shared" si="24"/>
        <v>0</v>
      </c>
      <c r="O105" s="29">
        <f t="shared" si="24"/>
        <v>0</v>
      </c>
      <c r="P105" s="29">
        <f t="shared" si="24"/>
        <v>0</v>
      </c>
      <c r="Q105" s="31"/>
    </row>
    <row r="106" spans="1:17" ht="24.95" customHeight="1">
      <c r="A106" s="157"/>
      <c r="B106" s="22" t="s">
        <v>161</v>
      </c>
      <c r="C106" s="22" t="s">
        <v>91</v>
      </c>
      <c r="D106" s="22" t="s">
        <v>27</v>
      </c>
      <c r="E106" s="22" t="s">
        <v>92</v>
      </c>
      <c r="F106" s="33"/>
      <c r="G106" s="54">
        <f t="shared" ref="G106:G113" si="25">SUM(H106:P106)</f>
        <v>-20</v>
      </c>
      <c r="H106" s="34"/>
      <c r="I106" s="34"/>
      <c r="J106" s="34">
        <v>-20</v>
      </c>
      <c r="K106" s="34"/>
      <c r="L106" s="34"/>
      <c r="M106" s="34"/>
      <c r="N106" s="34"/>
      <c r="O106" s="137"/>
      <c r="P106" s="137"/>
      <c r="Q106" s="22" t="s">
        <v>162</v>
      </c>
    </row>
    <row r="107" spans="1:17" ht="24.95" customHeight="1">
      <c r="A107" s="157"/>
      <c r="B107" s="22" t="s">
        <v>163</v>
      </c>
      <c r="C107" s="22" t="s">
        <v>164</v>
      </c>
      <c r="D107" s="22" t="s">
        <v>95</v>
      </c>
      <c r="E107" s="22" t="s">
        <v>92</v>
      </c>
      <c r="F107" s="22"/>
      <c r="G107" s="54">
        <f t="shared" si="25"/>
        <v>10</v>
      </c>
      <c r="H107" s="34"/>
      <c r="I107" s="31">
        <v>10</v>
      </c>
      <c r="J107" s="31"/>
      <c r="K107" s="31"/>
      <c r="L107" s="31"/>
      <c r="M107" s="31"/>
      <c r="N107" s="31"/>
      <c r="O107" s="59"/>
      <c r="P107" s="59"/>
      <c r="Q107" s="22"/>
    </row>
    <row r="108" spans="1:17" ht="24.95" customHeight="1">
      <c r="A108" s="157"/>
      <c r="B108" s="156" t="s">
        <v>165</v>
      </c>
      <c r="C108" s="19" t="s">
        <v>166</v>
      </c>
      <c r="D108" s="22"/>
      <c r="E108" s="22"/>
      <c r="F108" s="22"/>
      <c r="G108" s="38">
        <f>SUM(G109:G110)</f>
        <v>20</v>
      </c>
      <c r="H108" s="38">
        <f>SUM(H109:H110)</f>
        <v>0</v>
      </c>
      <c r="I108" s="38">
        <f t="shared" ref="I108:P108" si="26">SUM(I109:I110)</f>
        <v>20</v>
      </c>
      <c r="J108" s="38">
        <f t="shared" si="26"/>
        <v>0</v>
      </c>
      <c r="K108" s="38">
        <f t="shared" si="26"/>
        <v>0</v>
      </c>
      <c r="L108" s="38">
        <f t="shared" si="26"/>
        <v>0</v>
      </c>
      <c r="M108" s="38">
        <f t="shared" si="26"/>
        <v>0</v>
      </c>
      <c r="N108" s="38">
        <f t="shared" si="26"/>
        <v>0</v>
      </c>
      <c r="O108" s="38">
        <f t="shared" si="26"/>
        <v>0</v>
      </c>
      <c r="P108" s="38">
        <f t="shared" si="26"/>
        <v>0</v>
      </c>
      <c r="Q108" s="22"/>
    </row>
    <row r="109" spans="1:17" ht="24.95" customHeight="1">
      <c r="A109" s="157"/>
      <c r="B109" s="157"/>
      <c r="C109" s="22" t="s">
        <v>167</v>
      </c>
      <c r="D109" s="22" t="s">
        <v>36</v>
      </c>
      <c r="E109" s="22" t="s">
        <v>92</v>
      </c>
      <c r="F109" s="22"/>
      <c r="G109" s="54">
        <f t="shared" si="25"/>
        <v>10</v>
      </c>
      <c r="H109" s="34"/>
      <c r="I109" s="31">
        <v>10</v>
      </c>
      <c r="J109" s="31"/>
      <c r="K109" s="31"/>
      <c r="L109" s="31"/>
      <c r="M109" s="31"/>
      <c r="N109" s="31"/>
      <c r="O109" s="59"/>
      <c r="P109" s="59"/>
      <c r="Q109" s="22"/>
    </row>
    <row r="110" spans="1:17" ht="24.95" customHeight="1">
      <c r="A110" s="157"/>
      <c r="B110" s="158"/>
      <c r="C110" s="22" t="s">
        <v>168</v>
      </c>
      <c r="D110" s="22" t="s">
        <v>36</v>
      </c>
      <c r="E110" s="22" t="s">
        <v>92</v>
      </c>
      <c r="F110" s="22"/>
      <c r="G110" s="54">
        <f t="shared" si="25"/>
        <v>10</v>
      </c>
      <c r="H110" s="34"/>
      <c r="I110" s="31">
        <v>10</v>
      </c>
      <c r="J110" s="31"/>
      <c r="K110" s="31"/>
      <c r="L110" s="31"/>
      <c r="M110" s="31"/>
      <c r="N110" s="31"/>
      <c r="O110" s="59"/>
      <c r="P110" s="59"/>
      <c r="Q110" s="22"/>
    </row>
    <row r="111" spans="1:17" ht="24.95" customHeight="1">
      <c r="A111" s="157"/>
      <c r="B111" s="22" t="s">
        <v>169</v>
      </c>
      <c r="C111" s="22" t="s">
        <v>170</v>
      </c>
      <c r="D111" s="22" t="s">
        <v>56</v>
      </c>
      <c r="E111" s="22" t="s">
        <v>92</v>
      </c>
      <c r="F111" s="22"/>
      <c r="G111" s="54">
        <f t="shared" si="25"/>
        <v>10</v>
      </c>
      <c r="H111" s="34"/>
      <c r="I111" s="31">
        <v>10</v>
      </c>
      <c r="J111" s="31"/>
      <c r="K111" s="31"/>
      <c r="L111" s="31"/>
      <c r="M111" s="31"/>
      <c r="N111" s="31"/>
      <c r="O111" s="59"/>
      <c r="P111" s="59"/>
      <c r="Q111" s="22"/>
    </row>
    <row r="112" spans="1:17" ht="24.95" customHeight="1">
      <c r="A112" s="157"/>
      <c r="B112" s="22" t="s">
        <v>171</v>
      </c>
      <c r="C112" s="22" t="s">
        <v>172</v>
      </c>
      <c r="D112" s="22" t="s">
        <v>56</v>
      </c>
      <c r="E112" s="22" t="s">
        <v>92</v>
      </c>
      <c r="F112" s="22"/>
      <c r="G112" s="54">
        <f t="shared" si="25"/>
        <v>10</v>
      </c>
      <c r="H112" s="34"/>
      <c r="I112" s="31"/>
      <c r="J112" s="31">
        <v>10</v>
      </c>
      <c r="K112" s="31"/>
      <c r="L112" s="31"/>
      <c r="M112" s="31"/>
      <c r="N112" s="31"/>
      <c r="O112" s="59"/>
      <c r="P112" s="59"/>
      <c r="Q112" s="22"/>
    </row>
    <row r="113" spans="1:17" ht="24.95" customHeight="1">
      <c r="A113" s="157"/>
      <c r="B113" s="22" t="s">
        <v>173</v>
      </c>
      <c r="C113" s="22" t="s">
        <v>174</v>
      </c>
      <c r="D113" s="22" t="s">
        <v>27</v>
      </c>
      <c r="E113" s="22" t="s">
        <v>92</v>
      </c>
      <c r="F113" s="22"/>
      <c r="G113" s="54">
        <f t="shared" si="25"/>
        <v>10</v>
      </c>
      <c r="H113" s="34"/>
      <c r="I113" s="31"/>
      <c r="J113" s="31"/>
      <c r="K113" s="31"/>
      <c r="L113" s="31">
        <v>10</v>
      </c>
      <c r="M113" s="31"/>
      <c r="N113" s="31"/>
      <c r="O113" s="59"/>
      <c r="P113" s="59"/>
      <c r="Q113" s="22"/>
    </row>
    <row r="114" spans="1:17" ht="24.95" customHeight="1">
      <c r="A114" s="159" t="s">
        <v>175</v>
      </c>
      <c r="B114" s="144" t="s">
        <v>176</v>
      </c>
      <c r="C114" s="146"/>
      <c r="D114" s="33"/>
      <c r="E114" s="33"/>
      <c r="F114" s="33"/>
      <c r="G114" s="29">
        <f>SUM(G115,G121:G123,G124,G127:G128)</f>
        <v>40</v>
      </c>
      <c r="H114" s="29">
        <f>SUM(H115,H121:H123,H124,H127:H128)</f>
        <v>0</v>
      </c>
      <c r="I114" s="29">
        <f t="shared" ref="I114:P114" si="27">SUM(I115,I121:I123,I124,I127:I128)</f>
        <v>70</v>
      </c>
      <c r="J114" s="29">
        <f t="shared" si="27"/>
        <v>-30</v>
      </c>
      <c r="K114" s="29">
        <f t="shared" si="27"/>
        <v>0</v>
      </c>
      <c r="L114" s="29">
        <f t="shared" si="27"/>
        <v>0</v>
      </c>
      <c r="M114" s="29">
        <f t="shared" si="27"/>
        <v>0</v>
      </c>
      <c r="N114" s="29">
        <f t="shared" si="27"/>
        <v>0</v>
      </c>
      <c r="O114" s="29">
        <f t="shared" si="27"/>
        <v>0</v>
      </c>
      <c r="P114" s="29">
        <f t="shared" si="27"/>
        <v>0</v>
      </c>
      <c r="Q114" s="31"/>
    </row>
    <row r="115" spans="1:17" ht="24.95" customHeight="1">
      <c r="A115" s="160"/>
      <c r="B115" s="159" t="s">
        <v>177</v>
      </c>
      <c r="C115" s="29" t="s">
        <v>90</v>
      </c>
      <c r="D115" s="33"/>
      <c r="E115" s="33"/>
      <c r="F115" s="33"/>
      <c r="G115" s="29">
        <f>SUM(G116:G120)</f>
        <v>-20</v>
      </c>
      <c r="H115" s="29">
        <f>SUM(H116:H120)</f>
        <v>0</v>
      </c>
      <c r="I115" s="29">
        <f t="shared" ref="I115:P115" si="28">SUM(I116:I120)</f>
        <v>20</v>
      </c>
      <c r="J115" s="29">
        <f t="shared" si="28"/>
        <v>-40</v>
      </c>
      <c r="K115" s="29">
        <f t="shared" si="28"/>
        <v>0</v>
      </c>
      <c r="L115" s="29">
        <f t="shared" si="28"/>
        <v>0</v>
      </c>
      <c r="M115" s="29">
        <f t="shared" si="28"/>
        <v>0</v>
      </c>
      <c r="N115" s="29">
        <f t="shared" si="28"/>
        <v>0</v>
      </c>
      <c r="O115" s="29">
        <f t="shared" si="28"/>
        <v>0</v>
      </c>
      <c r="P115" s="29">
        <f t="shared" si="28"/>
        <v>0</v>
      </c>
      <c r="Q115" s="31"/>
    </row>
    <row r="116" spans="1:17" ht="24.95" customHeight="1">
      <c r="A116" s="160"/>
      <c r="B116" s="160"/>
      <c r="C116" s="22" t="s">
        <v>91</v>
      </c>
      <c r="D116" s="22" t="s">
        <v>27</v>
      </c>
      <c r="E116" s="22" t="s">
        <v>92</v>
      </c>
      <c r="F116" s="22"/>
      <c r="G116" s="54">
        <f t="shared" ref="G116:G123" si="29">SUM(H116:P116)</f>
        <v>-60</v>
      </c>
      <c r="H116" s="34"/>
      <c r="I116" s="31"/>
      <c r="J116" s="31">
        <v>-60</v>
      </c>
      <c r="K116" s="31"/>
      <c r="L116" s="31"/>
      <c r="M116" s="31"/>
      <c r="N116" s="31"/>
      <c r="O116" s="59"/>
      <c r="P116" s="59"/>
      <c r="Q116" s="22" t="s">
        <v>178</v>
      </c>
    </row>
    <row r="117" spans="1:17" ht="24.95" customHeight="1">
      <c r="A117" s="160"/>
      <c r="B117" s="160"/>
      <c r="C117" s="22" t="s">
        <v>179</v>
      </c>
      <c r="D117" s="22" t="s">
        <v>27</v>
      </c>
      <c r="E117" s="22" t="s">
        <v>92</v>
      </c>
      <c r="F117" s="33"/>
      <c r="G117" s="54">
        <f t="shared" si="29"/>
        <v>10</v>
      </c>
      <c r="H117" s="34"/>
      <c r="I117" s="31">
        <v>10</v>
      </c>
      <c r="J117" s="31"/>
      <c r="K117" s="31"/>
      <c r="L117" s="31"/>
      <c r="M117" s="31"/>
      <c r="N117" s="31"/>
      <c r="O117" s="59"/>
      <c r="P117" s="59"/>
      <c r="Q117" s="22"/>
    </row>
    <row r="118" spans="1:17" ht="24.95" customHeight="1">
      <c r="A118" s="160"/>
      <c r="B118" s="160"/>
      <c r="C118" s="22" t="s">
        <v>180</v>
      </c>
      <c r="D118" s="22" t="s">
        <v>56</v>
      </c>
      <c r="E118" s="22" t="s">
        <v>92</v>
      </c>
      <c r="F118" s="22"/>
      <c r="G118" s="54">
        <f t="shared" si="29"/>
        <v>10</v>
      </c>
      <c r="H118" s="34"/>
      <c r="I118" s="31">
        <v>10</v>
      </c>
      <c r="J118" s="31"/>
      <c r="K118" s="31"/>
      <c r="L118" s="31"/>
      <c r="M118" s="31"/>
      <c r="N118" s="31"/>
      <c r="O118" s="59"/>
      <c r="P118" s="59"/>
      <c r="Q118" s="22"/>
    </row>
    <row r="119" spans="1:17" ht="24.95" customHeight="1">
      <c r="A119" s="160"/>
      <c r="B119" s="160"/>
      <c r="C119" s="22" t="s">
        <v>181</v>
      </c>
      <c r="D119" s="22" t="s">
        <v>56</v>
      </c>
      <c r="E119" s="22" t="s">
        <v>92</v>
      </c>
      <c r="F119" s="22"/>
      <c r="G119" s="54">
        <f t="shared" si="29"/>
        <v>10</v>
      </c>
      <c r="H119" s="34"/>
      <c r="I119" s="31"/>
      <c r="J119" s="31">
        <v>10</v>
      </c>
      <c r="K119" s="31"/>
      <c r="L119" s="31"/>
      <c r="M119" s="31"/>
      <c r="N119" s="31"/>
      <c r="O119" s="59"/>
      <c r="P119" s="59"/>
      <c r="Q119" s="22"/>
    </row>
    <row r="120" spans="1:17" ht="24.95" customHeight="1">
      <c r="A120" s="160"/>
      <c r="B120" s="160"/>
      <c r="C120" s="22" t="s">
        <v>182</v>
      </c>
      <c r="D120" s="22" t="s">
        <v>56</v>
      </c>
      <c r="E120" s="22" t="s">
        <v>92</v>
      </c>
      <c r="F120" s="22"/>
      <c r="G120" s="54">
        <f t="shared" si="29"/>
        <v>10</v>
      </c>
      <c r="H120" s="34"/>
      <c r="I120" s="31"/>
      <c r="J120" s="31">
        <v>10</v>
      </c>
      <c r="K120" s="31"/>
      <c r="L120" s="31"/>
      <c r="M120" s="31"/>
      <c r="N120" s="31"/>
      <c r="O120" s="59"/>
      <c r="P120" s="59"/>
      <c r="Q120" s="22"/>
    </row>
    <row r="121" spans="1:17" ht="24.95" customHeight="1">
      <c r="A121" s="160"/>
      <c r="B121" s="22" t="s">
        <v>183</v>
      </c>
      <c r="C121" s="22" t="s">
        <v>184</v>
      </c>
      <c r="D121" s="22" t="s">
        <v>36</v>
      </c>
      <c r="E121" s="22" t="s">
        <v>92</v>
      </c>
      <c r="F121" s="22"/>
      <c r="G121" s="54">
        <f t="shared" si="29"/>
        <v>20</v>
      </c>
      <c r="H121" s="34"/>
      <c r="I121" s="31">
        <v>10</v>
      </c>
      <c r="J121" s="31">
        <v>10</v>
      </c>
      <c r="K121" s="31"/>
      <c r="L121" s="31"/>
      <c r="M121" s="31"/>
      <c r="N121" s="31"/>
      <c r="O121" s="59"/>
      <c r="P121" s="59"/>
      <c r="Q121" s="22"/>
    </row>
    <row r="122" spans="1:17" ht="24.95" customHeight="1">
      <c r="A122" s="160"/>
      <c r="B122" s="22" t="s">
        <v>185</v>
      </c>
      <c r="C122" s="22" t="s">
        <v>186</v>
      </c>
      <c r="D122" s="22" t="s">
        <v>36</v>
      </c>
      <c r="E122" s="22" t="s">
        <v>92</v>
      </c>
      <c r="F122" s="22"/>
      <c r="G122" s="54">
        <f t="shared" si="29"/>
        <v>10</v>
      </c>
      <c r="H122" s="34"/>
      <c r="I122" s="31">
        <v>10</v>
      </c>
      <c r="J122" s="31"/>
      <c r="K122" s="31"/>
      <c r="L122" s="31"/>
      <c r="M122" s="31"/>
      <c r="N122" s="31"/>
      <c r="O122" s="59"/>
      <c r="P122" s="59"/>
      <c r="Q122" s="22"/>
    </row>
    <row r="123" spans="1:17" ht="24.95" customHeight="1">
      <c r="A123" s="160"/>
      <c r="B123" s="22" t="s">
        <v>187</v>
      </c>
      <c r="C123" s="22" t="s">
        <v>188</v>
      </c>
      <c r="D123" s="22" t="s">
        <v>36</v>
      </c>
      <c r="E123" s="22" t="s">
        <v>92</v>
      </c>
      <c r="F123" s="22"/>
      <c r="G123" s="54">
        <f t="shared" si="29"/>
        <v>10</v>
      </c>
      <c r="H123" s="34"/>
      <c r="I123" s="31">
        <v>10</v>
      </c>
      <c r="J123" s="31"/>
      <c r="K123" s="31"/>
      <c r="L123" s="31"/>
      <c r="M123" s="31"/>
      <c r="N123" s="31"/>
      <c r="O123" s="59"/>
      <c r="P123" s="59"/>
      <c r="Q123" s="22"/>
    </row>
    <row r="124" spans="1:17" ht="24.95" customHeight="1">
      <c r="A124" s="160"/>
      <c r="B124" s="159" t="s">
        <v>189</v>
      </c>
      <c r="C124" s="19" t="s">
        <v>190</v>
      </c>
      <c r="D124" s="22"/>
      <c r="E124" s="22"/>
      <c r="F124" s="22"/>
      <c r="G124" s="38">
        <f>SUM(G125:G126)</f>
        <v>20</v>
      </c>
      <c r="H124" s="38">
        <f>SUM(H125:H126)</f>
        <v>0</v>
      </c>
      <c r="I124" s="38">
        <f t="shared" ref="I124:P124" si="30">SUM(I125:I126)</f>
        <v>20</v>
      </c>
      <c r="J124" s="38">
        <f t="shared" si="30"/>
        <v>0</v>
      </c>
      <c r="K124" s="38">
        <f t="shared" si="30"/>
        <v>0</v>
      </c>
      <c r="L124" s="38">
        <f t="shared" si="30"/>
        <v>0</v>
      </c>
      <c r="M124" s="38">
        <f t="shared" si="30"/>
        <v>0</v>
      </c>
      <c r="N124" s="38">
        <f t="shared" si="30"/>
        <v>0</v>
      </c>
      <c r="O124" s="38">
        <f t="shared" si="30"/>
        <v>0</v>
      </c>
      <c r="P124" s="38">
        <f t="shared" si="30"/>
        <v>0</v>
      </c>
      <c r="Q124" s="22"/>
    </row>
    <row r="125" spans="1:17" ht="24.95" customHeight="1">
      <c r="A125" s="160"/>
      <c r="B125" s="160"/>
      <c r="C125" s="22" t="s">
        <v>191</v>
      </c>
      <c r="D125" s="22" t="s">
        <v>56</v>
      </c>
      <c r="E125" s="22" t="s">
        <v>92</v>
      </c>
      <c r="F125" s="22"/>
      <c r="G125" s="54">
        <f t="shared" ref="G125:G128" si="31">SUM(H125:P125)</f>
        <v>10</v>
      </c>
      <c r="H125" s="34"/>
      <c r="I125" s="31">
        <v>10</v>
      </c>
      <c r="J125" s="31"/>
      <c r="K125" s="31"/>
      <c r="L125" s="31"/>
      <c r="M125" s="31"/>
      <c r="N125" s="31"/>
      <c r="O125" s="59"/>
      <c r="P125" s="59"/>
      <c r="Q125" s="22"/>
    </row>
    <row r="126" spans="1:17" ht="24.95" customHeight="1">
      <c r="A126" s="160"/>
      <c r="B126" s="161"/>
      <c r="C126" s="22" t="s">
        <v>192</v>
      </c>
      <c r="D126" s="22" t="s">
        <v>95</v>
      </c>
      <c r="E126" s="22" t="s">
        <v>92</v>
      </c>
      <c r="F126" s="22"/>
      <c r="G126" s="54">
        <f t="shared" si="31"/>
        <v>10</v>
      </c>
      <c r="H126" s="34"/>
      <c r="I126" s="31">
        <v>10</v>
      </c>
      <c r="J126" s="31"/>
      <c r="K126" s="31"/>
      <c r="L126" s="31"/>
      <c r="M126" s="31"/>
      <c r="N126" s="31"/>
      <c r="O126" s="59"/>
      <c r="P126" s="59"/>
      <c r="Q126" s="22"/>
    </row>
    <row r="127" spans="1:17" ht="24.95" customHeight="1">
      <c r="A127" s="160"/>
      <c r="B127" s="31" t="s">
        <v>193</v>
      </c>
      <c r="C127" s="22" t="s">
        <v>194</v>
      </c>
      <c r="D127" s="22" t="s">
        <v>56</v>
      </c>
      <c r="E127" s="22" t="s">
        <v>92</v>
      </c>
      <c r="F127" s="22"/>
      <c r="G127" s="54">
        <f t="shared" si="31"/>
        <v>-10</v>
      </c>
      <c r="H127" s="34"/>
      <c r="I127" s="31">
        <v>-10</v>
      </c>
      <c r="J127" s="31"/>
      <c r="K127" s="31"/>
      <c r="L127" s="31"/>
      <c r="M127" s="31"/>
      <c r="N127" s="31"/>
      <c r="O127" s="59"/>
      <c r="P127" s="59"/>
      <c r="Q127" s="22"/>
    </row>
    <row r="128" spans="1:17" ht="24.95" customHeight="1">
      <c r="A128" s="161"/>
      <c r="B128" s="31" t="s">
        <v>195</v>
      </c>
      <c r="C128" s="22" t="s">
        <v>196</v>
      </c>
      <c r="D128" s="22" t="s">
        <v>56</v>
      </c>
      <c r="E128" s="22" t="s">
        <v>92</v>
      </c>
      <c r="F128" s="22"/>
      <c r="G128" s="54">
        <f t="shared" si="31"/>
        <v>10</v>
      </c>
      <c r="H128" s="34"/>
      <c r="I128" s="31">
        <v>10</v>
      </c>
      <c r="J128" s="31"/>
      <c r="K128" s="31"/>
      <c r="L128" s="31"/>
      <c r="M128" s="31"/>
      <c r="N128" s="31"/>
      <c r="O128" s="59"/>
      <c r="P128" s="59"/>
      <c r="Q128" s="22"/>
    </row>
    <row r="129" spans="1:17" ht="24.95" customHeight="1">
      <c r="A129" s="156" t="s">
        <v>197</v>
      </c>
      <c r="B129" s="144" t="s">
        <v>198</v>
      </c>
      <c r="C129" s="146"/>
      <c r="D129" s="33"/>
      <c r="E129" s="33"/>
      <c r="F129" s="33"/>
      <c r="G129" s="29">
        <f>SUM(G130:G134,G137,G140)</f>
        <v>20</v>
      </c>
      <c r="H129" s="29">
        <f>SUM(H130:H134,H137,H140)</f>
        <v>0</v>
      </c>
      <c r="I129" s="29">
        <f t="shared" ref="I129:P129" si="32">SUM(I130:I134,I137,I140)</f>
        <v>60</v>
      </c>
      <c r="J129" s="29">
        <f t="shared" si="32"/>
        <v>-40</v>
      </c>
      <c r="K129" s="29">
        <f t="shared" si="32"/>
        <v>0</v>
      </c>
      <c r="L129" s="29">
        <f t="shared" si="32"/>
        <v>0</v>
      </c>
      <c r="M129" s="29">
        <f t="shared" si="32"/>
        <v>0</v>
      </c>
      <c r="N129" s="29">
        <f t="shared" si="32"/>
        <v>0</v>
      </c>
      <c r="O129" s="29">
        <f t="shared" si="32"/>
        <v>0</v>
      </c>
      <c r="P129" s="29">
        <f t="shared" si="32"/>
        <v>0</v>
      </c>
      <c r="Q129" s="31"/>
    </row>
    <row r="130" spans="1:17" ht="24.95" customHeight="1">
      <c r="A130" s="157"/>
      <c r="B130" s="22" t="s">
        <v>199</v>
      </c>
      <c r="C130" s="22" t="s">
        <v>91</v>
      </c>
      <c r="D130" s="22" t="s">
        <v>27</v>
      </c>
      <c r="E130" s="22" t="s">
        <v>92</v>
      </c>
      <c r="F130" s="33"/>
      <c r="G130" s="80">
        <f>SUM(H130:O130)</f>
        <v>-60</v>
      </c>
      <c r="H130" s="34"/>
      <c r="I130" s="34"/>
      <c r="J130" s="34">
        <v>-60</v>
      </c>
      <c r="K130" s="34"/>
      <c r="L130" s="34"/>
      <c r="M130" s="34"/>
      <c r="N130" s="34"/>
      <c r="O130" s="137"/>
      <c r="P130" s="137"/>
      <c r="Q130" s="22" t="s">
        <v>178</v>
      </c>
    </row>
    <row r="131" spans="1:17" ht="24.95" customHeight="1">
      <c r="A131" s="157"/>
      <c r="B131" s="31" t="s">
        <v>200</v>
      </c>
      <c r="C131" s="22" t="s">
        <v>201</v>
      </c>
      <c r="D131" s="22" t="s">
        <v>36</v>
      </c>
      <c r="E131" s="22" t="s">
        <v>92</v>
      </c>
      <c r="F131" s="22"/>
      <c r="G131" s="54">
        <f t="shared" ref="G131:G133" si="33">SUM(H131:P131)</f>
        <v>10</v>
      </c>
      <c r="H131" s="34"/>
      <c r="I131" s="31">
        <v>10</v>
      </c>
      <c r="J131" s="31"/>
      <c r="K131" s="31"/>
      <c r="L131" s="31"/>
      <c r="M131" s="31"/>
      <c r="N131" s="31"/>
      <c r="O131" s="59"/>
      <c r="P131" s="59"/>
      <c r="Q131" s="22"/>
    </row>
    <row r="132" spans="1:17" ht="24.95" customHeight="1">
      <c r="A132" s="157"/>
      <c r="B132" s="22" t="s">
        <v>202</v>
      </c>
      <c r="C132" s="22" t="s">
        <v>203</v>
      </c>
      <c r="D132" s="22" t="s">
        <v>56</v>
      </c>
      <c r="E132" s="22" t="s">
        <v>92</v>
      </c>
      <c r="F132" s="22"/>
      <c r="G132" s="54">
        <f t="shared" si="33"/>
        <v>10</v>
      </c>
      <c r="H132" s="34"/>
      <c r="I132" s="31"/>
      <c r="J132" s="31">
        <v>10</v>
      </c>
      <c r="K132" s="31"/>
      <c r="L132" s="31"/>
      <c r="M132" s="31"/>
      <c r="N132" s="31"/>
      <c r="O132" s="59"/>
      <c r="P132" s="59"/>
      <c r="Q132" s="22"/>
    </row>
    <row r="133" spans="1:17" ht="24.95" customHeight="1">
      <c r="A133" s="157"/>
      <c r="B133" s="22" t="s">
        <v>204</v>
      </c>
      <c r="C133" s="22" t="s">
        <v>205</v>
      </c>
      <c r="D133" s="22" t="s">
        <v>56</v>
      </c>
      <c r="E133" s="22" t="s">
        <v>92</v>
      </c>
      <c r="F133" s="22"/>
      <c r="G133" s="54">
        <f t="shared" si="33"/>
        <v>10</v>
      </c>
      <c r="H133" s="34"/>
      <c r="I133" s="31"/>
      <c r="J133" s="31">
        <v>10</v>
      </c>
      <c r="K133" s="31"/>
      <c r="L133" s="31"/>
      <c r="M133" s="31"/>
      <c r="N133" s="31"/>
      <c r="O133" s="59"/>
      <c r="P133" s="59"/>
      <c r="Q133" s="22"/>
    </row>
    <row r="134" spans="1:17" ht="24.95" customHeight="1">
      <c r="A134" s="157"/>
      <c r="B134" s="159" t="s">
        <v>206</v>
      </c>
      <c r="C134" s="19" t="s">
        <v>207</v>
      </c>
      <c r="D134" s="22"/>
      <c r="E134" s="22"/>
      <c r="F134" s="22"/>
      <c r="G134" s="38">
        <f>SUM(G135:G136)</f>
        <v>20</v>
      </c>
      <c r="H134" s="38">
        <f>SUM(H135:H136)</f>
        <v>0</v>
      </c>
      <c r="I134" s="38">
        <f t="shared" ref="I134:P134" si="34">SUM(I135:I136)</f>
        <v>20</v>
      </c>
      <c r="J134" s="38">
        <f t="shared" si="34"/>
        <v>0</v>
      </c>
      <c r="K134" s="38">
        <f t="shared" si="34"/>
        <v>0</v>
      </c>
      <c r="L134" s="38">
        <f t="shared" si="34"/>
        <v>0</v>
      </c>
      <c r="M134" s="38">
        <f t="shared" si="34"/>
        <v>0</v>
      </c>
      <c r="N134" s="38">
        <f t="shared" si="34"/>
        <v>0</v>
      </c>
      <c r="O134" s="38">
        <f t="shared" si="34"/>
        <v>0</v>
      </c>
      <c r="P134" s="38">
        <f t="shared" si="34"/>
        <v>0</v>
      </c>
      <c r="Q134" s="22"/>
    </row>
    <row r="135" spans="1:17" ht="24.95" customHeight="1">
      <c r="A135" s="157"/>
      <c r="B135" s="160"/>
      <c r="C135" s="22" t="s">
        <v>208</v>
      </c>
      <c r="D135" s="22" t="s">
        <v>95</v>
      </c>
      <c r="E135" s="22" t="s">
        <v>92</v>
      </c>
      <c r="F135" s="22"/>
      <c r="G135" s="54">
        <f t="shared" ref="G135:G140" si="35">SUM(H135:P135)</f>
        <v>10</v>
      </c>
      <c r="H135" s="34"/>
      <c r="I135" s="31">
        <v>10</v>
      </c>
      <c r="J135" s="31"/>
      <c r="K135" s="31"/>
      <c r="L135" s="31"/>
      <c r="M135" s="31"/>
      <c r="N135" s="31"/>
      <c r="O135" s="59"/>
      <c r="P135" s="59"/>
      <c r="Q135" s="22"/>
    </row>
    <row r="136" spans="1:17" ht="24.95" customHeight="1">
      <c r="A136" s="157"/>
      <c r="B136" s="161"/>
      <c r="C136" s="22" t="s">
        <v>209</v>
      </c>
      <c r="D136" s="22" t="s">
        <v>56</v>
      </c>
      <c r="E136" s="22" t="s">
        <v>92</v>
      </c>
      <c r="F136" s="22"/>
      <c r="G136" s="54">
        <f t="shared" si="35"/>
        <v>10</v>
      </c>
      <c r="H136" s="34"/>
      <c r="I136" s="31">
        <v>10</v>
      </c>
      <c r="J136" s="31"/>
      <c r="K136" s="31"/>
      <c r="L136" s="31"/>
      <c r="M136" s="31"/>
      <c r="N136" s="31"/>
      <c r="O136" s="59"/>
      <c r="P136" s="59"/>
      <c r="Q136" s="22"/>
    </row>
    <row r="137" spans="1:17" ht="24.95" customHeight="1">
      <c r="A137" s="157"/>
      <c r="B137" s="160" t="s">
        <v>210</v>
      </c>
      <c r="C137" s="19" t="s">
        <v>211</v>
      </c>
      <c r="D137" s="22"/>
      <c r="E137" s="22"/>
      <c r="F137" s="22"/>
      <c r="G137" s="38">
        <f>SUM(G138:G139)</f>
        <v>20</v>
      </c>
      <c r="H137" s="38">
        <f>SUM(H138:H139)</f>
        <v>0</v>
      </c>
      <c r="I137" s="38">
        <f t="shared" ref="I137:P137" si="36">SUM(I138:I139)</f>
        <v>20</v>
      </c>
      <c r="J137" s="38">
        <f t="shared" si="36"/>
        <v>0</v>
      </c>
      <c r="K137" s="38">
        <f t="shared" si="36"/>
        <v>0</v>
      </c>
      <c r="L137" s="38">
        <f t="shared" si="36"/>
        <v>0</v>
      </c>
      <c r="M137" s="38">
        <f t="shared" si="36"/>
        <v>0</v>
      </c>
      <c r="N137" s="38">
        <f t="shared" si="36"/>
        <v>0</v>
      </c>
      <c r="O137" s="38">
        <f t="shared" si="36"/>
        <v>0</v>
      </c>
      <c r="P137" s="38">
        <f t="shared" si="36"/>
        <v>0</v>
      </c>
      <c r="Q137" s="22"/>
    </row>
    <row r="138" spans="1:17" ht="24.95" customHeight="1">
      <c r="A138" s="157"/>
      <c r="B138" s="160"/>
      <c r="C138" s="22" t="s">
        <v>212</v>
      </c>
      <c r="D138" s="22" t="s">
        <v>95</v>
      </c>
      <c r="E138" s="22" t="s">
        <v>92</v>
      </c>
      <c r="F138" s="22"/>
      <c r="G138" s="54">
        <f t="shared" si="35"/>
        <v>10</v>
      </c>
      <c r="H138" s="34"/>
      <c r="I138" s="31">
        <v>10</v>
      </c>
      <c r="J138" s="31"/>
      <c r="K138" s="31"/>
      <c r="L138" s="31"/>
      <c r="M138" s="31"/>
      <c r="N138" s="31"/>
      <c r="O138" s="59"/>
      <c r="P138" s="59"/>
      <c r="Q138" s="22"/>
    </row>
    <row r="139" spans="1:17" ht="24.95" customHeight="1">
      <c r="A139" s="157"/>
      <c r="B139" s="161"/>
      <c r="C139" s="22" t="s">
        <v>213</v>
      </c>
      <c r="D139" s="22" t="s">
        <v>95</v>
      </c>
      <c r="E139" s="22" t="s">
        <v>92</v>
      </c>
      <c r="F139" s="22"/>
      <c r="G139" s="54">
        <f t="shared" si="35"/>
        <v>10</v>
      </c>
      <c r="H139" s="34"/>
      <c r="I139" s="31">
        <v>10</v>
      </c>
      <c r="J139" s="31"/>
      <c r="K139" s="31"/>
      <c r="L139" s="31"/>
      <c r="M139" s="31"/>
      <c r="N139" s="31"/>
      <c r="O139" s="59"/>
      <c r="P139" s="59"/>
      <c r="Q139" s="22"/>
    </row>
    <row r="140" spans="1:17" ht="24.95" customHeight="1">
      <c r="A140" s="158"/>
      <c r="B140" s="31" t="s">
        <v>214</v>
      </c>
      <c r="C140" s="22" t="s">
        <v>215</v>
      </c>
      <c r="D140" s="22" t="s">
        <v>56</v>
      </c>
      <c r="E140" s="22" t="s">
        <v>92</v>
      </c>
      <c r="F140" s="22"/>
      <c r="G140" s="54">
        <f t="shared" si="35"/>
        <v>10</v>
      </c>
      <c r="H140" s="34"/>
      <c r="I140" s="31">
        <v>10</v>
      </c>
      <c r="J140" s="31"/>
      <c r="K140" s="31"/>
      <c r="L140" s="31"/>
      <c r="M140" s="31"/>
      <c r="N140" s="31"/>
      <c r="O140" s="59"/>
      <c r="P140" s="59"/>
      <c r="Q140" s="22"/>
    </row>
    <row r="141" spans="1:17" ht="24.95" customHeight="1">
      <c r="A141" s="156" t="s">
        <v>216</v>
      </c>
      <c r="B141" s="144" t="s">
        <v>217</v>
      </c>
      <c r="C141" s="146"/>
      <c r="D141" s="33"/>
      <c r="E141" s="33"/>
      <c r="F141" s="33"/>
      <c r="G141" s="29">
        <f>SUM(G142,G147,G150:G151,G152,G155:G156)</f>
        <v>122</v>
      </c>
      <c r="H141" s="29">
        <f>SUM(H142,H147,H150:H151,H152,H155:H156)</f>
        <v>0</v>
      </c>
      <c r="I141" s="29">
        <f t="shared" ref="I141:P141" si="37">SUM(I142,I147,I150:I151,I152,I155:I156)</f>
        <v>50</v>
      </c>
      <c r="J141" s="29">
        <f t="shared" si="37"/>
        <v>0</v>
      </c>
      <c r="K141" s="29">
        <f t="shared" si="37"/>
        <v>22</v>
      </c>
      <c r="L141" s="29">
        <f t="shared" si="37"/>
        <v>20</v>
      </c>
      <c r="M141" s="29">
        <f t="shared" si="37"/>
        <v>30</v>
      </c>
      <c r="N141" s="29">
        <f t="shared" si="37"/>
        <v>0</v>
      </c>
      <c r="O141" s="29">
        <f t="shared" si="37"/>
        <v>0</v>
      </c>
      <c r="P141" s="29">
        <f t="shared" si="37"/>
        <v>0</v>
      </c>
      <c r="Q141" s="31"/>
    </row>
    <row r="142" spans="1:17" ht="24.95" customHeight="1">
      <c r="A142" s="157"/>
      <c r="B142" s="162" t="s">
        <v>218</v>
      </c>
      <c r="C142" s="29" t="s">
        <v>90</v>
      </c>
      <c r="D142" s="33"/>
      <c r="E142" s="33"/>
      <c r="F142" s="33"/>
      <c r="G142" s="29">
        <f>SUM(G143:G146)</f>
        <v>22</v>
      </c>
      <c r="H142" s="29">
        <f>SUM(H143:H146)</f>
        <v>0</v>
      </c>
      <c r="I142" s="29">
        <f t="shared" ref="I142:P142" si="38">SUM(I143:I146)</f>
        <v>10</v>
      </c>
      <c r="J142" s="29">
        <f t="shared" si="38"/>
        <v>-40</v>
      </c>
      <c r="K142" s="29">
        <f t="shared" si="38"/>
        <v>22</v>
      </c>
      <c r="L142" s="29">
        <f t="shared" si="38"/>
        <v>0</v>
      </c>
      <c r="M142" s="29">
        <f t="shared" si="38"/>
        <v>30</v>
      </c>
      <c r="N142" s="29">
        <f t="shared" si="38"/>
        <v>0</v>
      </c>
      <c r="O142" s="29">
        <f t="shared" si="38"/>
        <v>0</v>
      </c>
      <c r="P142" s="29">
        <f t="shared" si="38"/>
        <v>0</v>
      </c>
      <c r="Q142" s="31"/>
    </row>
    <row r="143" spans="1:17" ht="24.95" customHeight="1">
      <c r="A143" s="157"/>
      <c r="B143" s="162"/>
      <c r="C143" s="22" t="s">
        <v>91</v>
      </c>
      <c r="D143" s="22" t="s">
        <v>27</v>
      </c>
      <c r="E143" s="22" t="s">
        <v>92</v>
      </c>
      <c r="F143" s="22"/>
      <c r="G143" s="54">
        <f t="shared" ref="G143:G146" si="39">SUM(H143:P143)</f>
        <v>-40</v>
      </c>
      <c r="H143" s="34"/>
      <c r="I143" s="31"/>
      <c r="J143" s="22">
        <v>-40</v>
      </c>
      <c r="K143" s="31"/>
      <c r="L143" s="31"/>
      <c r="M143" s="31"/>
      <c r="N143" s="31"/>
      <c r="O143" s="59"/>
      <c r="P143" s="59"/>
      <c r="Q143" s="22" t="s">
        <v>219</v>
      </c>
    </row>
    <row r="144" spans="1:17" ht="24.95" customHeight="1">
      <c r="A144" s="157"/>
      <c r="B144" s="162"/>
      <c r="C144" s="22" t="s">
        <v>220</v>
      </c>
      <c r="D144" s="22" t="s">
        <v>56</v>
      </c>
      <c r="E144" s="22" t="s">
        <v>92</v>
      </c>
      <c r="F144" s="22"/>
      <c r="G144" s="54">
        <f t="shared" si="39"/>
        <v>10</v>
      </c>
      <c r="H144" s="34"/>
      <c r="I144" s="31">
        <v>10</v>
      </c>
      <c r="J144" s="31"/>
      <c r="K144" s="31"/>
      <c r="L144" s="31"/>
      <c r="M144" s="31"/>
      <c r="N144" s="31"/>
      <c r="O144" s="59"/>
      <c r="P144" s="59"/>
      <c r="Q144" s="22"/>
    </row>
    <row r="145" spans="1:17" ht="24.95" customHeight="1">
      <c r="A145" s="157"/>
      <c r="B145" s="162"/>
      <c r="C145" s="22" t="s">
        <v>221</v>
      </c>
      <c r="D145" s="22" t="s">
        <v>34</v>
      </c>
      <c r="E145" s="22" t="s">
        <v>92</v>
      </c>
      <c r="F145" s="22"/>
      <c r="G145" s="54">
        <f t="shared" si="39"/>
        <v>22</v>
      </c>
      <c r="H145" s="34"/>
      <c r="I145" s="31"/>
      <c r="J145" s="22"/>
      <c r="K145" s="31">
        <v>22</v>
      </c>
      <c r="L145" s="31"/>
      <c r="M145" s="31"/>
      <c r="N145" s="31"/>
      <c r="O145" s="59"/>
      <c r="P145" s="59"/>
      <c r="Q145" s="22"/>
    </row>
    <row r="146" spans="1:17" ht="24.95" customHeight="1">
      <c r="A146" s="157"/>
      <c r="B146" s="162"/>
      <c r="C146" s="22" t="s">
        <v>222</v>
      </c>
      <c r="D146" s="141" t="s">
        <v>34</v>
      </c>
      <c r="E146" s="22" t="s">
        <v>92</v>
      </c>
      <c r="F146" s="22"/>
      <c r="G146" s="54">
        <f t="shared" si="39"/>
        <v>30</v>
      </c>
      <c r="H146" s="34"/>
      <c r="I146" s="31"/>
      <c r="J146" s="22"/>
      <c r="K146" s="31"/>
      <c r="L146" s="31"/>
      <c r="M146" s="31">
        <v>30</v>
      </c>
      <c r="N146" s="31"/>
      <c r="O146" s="59"/>
      <c r="P146" s="59"/>
      <c r="Q146" s="22"/>
    </row>
    <row r="147" spans="1:17" ht="24.95" customHeight="1">
      <c r="A147" s="157"/>
      <c r="B147" s="148" t="s">
        <v>223</v>
      </c>
      <c r="C147" s="19" t="s">
        <v>224</v>
      </c>
      <c r="D147" s="22"/>
      <c r="E147" s="22"/>
      <c r="F147" s="22"/>
      <c r="G147" s="38">
        <f>SUM(G148:G149)</f>
        <v>20</v>
      </c>
      <c r="H147" s="38">
        <f>SUM(H148:H149)</f>
        <v>0</v>
      </c>
      <c r="I147" s="38">
        <f t="shared" ref="I147:P147" si="40">SUM(I148:I149)</f>
        <v>10</v>
      </c>
      <c r="J147" s="38">
        <f t="shared" si="40"/>
        <v>10</v>
      </c>
      <c r="K147" s="38">
        <f t="shared" si="40"/>
        <v>0</v>
      </c>
      <c r="L147" s="38">
        <f t="shared" si="40"/>
        <v>0</v>
      </c>
      <c r="M147" s="38">
        <f t="shared" si="40"/>
        <v>0</v>
      </c>
      <c r="N147" s="38">
        <f t="shared" si="40"/>
        <v>0</v>
      </c>
      <c r="O147" s="38">
        <f t="shared" si="40"/>
        <v>0</v>
      </c>
      <c r="P147" s="38">
        <f t="shared" si="40"/>
        <v>0</v>
      </c>
      <c r="Q147" s="22"/>
    </row>
    <row r="148" spans="1:17" ht="24.95" customHeight="1">
      <c r="A148" s="157"/>
      <c r="B148" s="148"/>
      <c r="C148" s="22" t="s">
        <v>225</v>
      </c>
      <c r="D148" s="22" t="s">
        <v>36</v>
      </c>
      <c r="E148" s="22" t="s">
        <v>92</v>
      </c>
      <c r="F148" s="22"/>
      <c r="G148" s="54">
        <f t="shared" ref="G148:G151" si="41">SUM(H148:P148)</f>
        <v>10</v>
      </c>
      <c r="H148" s="34"/>
      <c r="I148" s="31"/>
      <c r="J148" s="22">
        <v>10</v>
      </c>
      <c r="K148" s="31"/>
      <c r="L148" s="31"/>
      <c r="M148" s="31"/>
      <c r="N148" s="31"/>
      <c r="O148" s="59"/>
      <c r="P148" s="59"/>
      <c r="Q148" s="22"/>
    </row>
    <row r="149" spans="1:17" ht="24.95" customHeight="1">
      <c r="A149" s="157"/>
      <c r="B149" s="148"/>
      <c r="C149" s="22" t="s">
        <v>226</v>
      </c>
      <c r="D149" s="22" t="s">
        <v>36</v>
      </c>
      <c r="E149" s="22" t="s">
        <v>92</v>
      </c>
      <c r="F149" s="22"/>
      <c r="G149" s="54">
        <f t="shared" si="41"/>
        <v>10</v>
      </c>
      <c r="H149" s="34"/>
      <c r="I149" s="31">
        <v>10</v>
      </c>
      <c r="J149" s="31"/>
      <c r="K149" s="31"/>
      <c r="L149" s="31"/>
      <c r="M149" s="31"/>
      <c r="N149" s="31"/>
      <c r="O149" s="59"/>
      <c r="P149" s="59"/>
      <c r="Q149" s="22"/>
    </row>
    <row r="150" spans="1:17" ht="24.95" customHeight="1">
      <c r="A150" s="157"/>
      <c r="B150" s="31" t="s">
        <v>227</v>
      </c>
      <c r="C150" s="22" t="s">
        <v>228</v>
      </c>
      <c r="D150" s="22" t="s">
        <v>95</v>
      </c>
      <c r="E150" s="22" t="s">
        <v>92</v>
      </c>
      <c r="F150" s="22"/>
      <c r="G150" s="54">
        <f t="shared" si="41"/>
        <v>10</v>
      </c>
      <c r="H150" s="34"/>
      <c r="I150" s="31">
        <v>10</v>
      </c>
      <c r="J150" s="31"/>
      <c r="K150" s="31"/>
      <c r="L150" s="31"/>
      <c r="M150" s="31"/>
      <c r="N150" s="31"/>
      <c r="O150" s="59"/>
      <c r="P150" s="59"/>
      <c r="Q150" s="22"/>
    </row>
    <row r="151" spans="1:17" ht="24.95" customHeight="1">
      <c r="A151" s="157"/>
      <c r="B151" s="22" t="s">
        <v>229</v>
      </c>
      <c r="C151" s="22" t="s">
        <v>230</v>
      </c>
      <c r="D151" s="22" t="s">
        <v>95</v>
      </c>
      <c r="E151" s="22" t="s">
        <v>92</v>
      </c>
      <c r="F151" s="22"/>
      <c r="G151" s="54">
        <f t="shared" si="41"/>
        <v>10</v>
      </c>
      <c r="H151" s="34"/>
      <c r="I151" s="31"/>
      <c r="J151" s="22">
        <v>10</v>
      </c>
      <c r="K151" s="31"/>
      <c r="L151" s="31"/>
      <c r="M151" s="31"/>
      <c r="N151" s="31"/>
      <c r="O151" s="59"/>
      <c r="P151" s="59"/>
      <c r="Q151" s="22"/>
    </row>
    <row r="152" spans="1:17" ht="24.95" customHeight="1">
      <c r="A152" s="157"/>
      <c r="B152" s="156" t="s">
        <v>231</v>
      </c>
      <c r="C152" s="19" t="s">
        <v>232</v>
      </c>
      <c r="D152" s="22"/>
      <c r="E152" s="22"/>
      <c r="F152" s="22"/>
      <c r="G152" s="38">
        <f>SUM(G153:G154)</f>
        <v>30</v>
      </c>
      <c r="H152" s="38">
        <f>SUM(H153:H154)</f>
        <v>0</v>
      </c>
      <c r="I152" s="38">
        <f t="shared" ref="I152:P152" si="42">SUM(I153:I154)</f>
        <v>10</v>
      </c>
      <c r="J152" s="38">
        <f t="shared" si="42"/>
        <v>20</v>
      </c>
      <c r="K152" s="38">
        <f t="shared" si="42"/>
        <v>0</v>
      </c>
      <c r="L152" s="38">
        <f t="shared" si="42"/>
        <v>0</v>
      </c>
      <c r="M152" s="38">
        <f t="shared" si="42"/>
        <v>0</v>
      </c>
      <c r="N152" s="38">
        <f t="shared" si="42"/>
        <v>0</v>
      </c>
      <c r="O152" s="38">
        <f t="shared" si="42"/>
        <v>0</v>
      </c>
      <c r="P152" s="38">
        <f t="shared" si="42"/>
        <v>0</v>
      </c>
      <c r="Q152" s="22"/>
    </row>
    <row r="153" spans="1:17" ht="24.95" customHeight="1">
      <c r="A153" s="157"/>
      <c r="B153" s="157"/>
      <c r="C153" s="22" t="s">
        <v>233</v>
      </c>
      <c r="D153" s="22" t="s">
        <v>81</v>
      </c>
      <c r="E153" s="22" t="s">
        <v>92</v>
      </c>
      <c r="F153" s="22"/>
      <c r="G153" s="54">
        <f t="shared" ref="G153:G156" si="43">SUM(H153:P153)</f>
        <v>10</v>
      </c>
      <c r="H153" s="34"/>
      <c r="I153" s="31"/>
      <c r="J153" s="22">
        <v>10</v>
      </c>
      <c r="K153" s="31"/>
      <c r="L153" s="31"/>
      <c r="M153" s="31"/>
      <c r="N153" s="31"/>
      <c r="O153" s="59"/>
      <c r="P153" s="59"/>
      <c r="Q153" s="22"/>
    </row>
    <row r="154" spans="1:17" ht="24.95" customHeight="1">
      <c r="A154" s="157"/>
      <c r="B154" s="158"/>
      <c r="C154" s="22" t="s">
        <v>234</v>
      </c>
      <c r="D154" s="22" t="s">
        <v>56</v>
      </c>
      <c r="E154" s="22" t="s">
        <v>92</v>
      </c>
      <c r="F154" s="22"/>
      <c r="G154" s="54">
        <f t="shared" si="43"/>
        <v>20</v>
      </c>
      <c r="H154" s="34"/>
      <c r="I154" s="31">
        <v>10</v>
      </c>
      <c r="J154" s="31">
        <v>10</v>
      </c>
      <c r="K154" s="31"/>
      <c r="L154" s="31"/>
      <c r="M154" s="31"/>
      <c r="N154" s="31"/>
      <c r="O154" s="59"/>
      <c r="P154" s="59"/>
      <c r="Q154" s="22"/>
    </row>
    <row r="155" spans="1:17" ht="24.95" customHeight="1">
      <c r="A155" s="157"/>
      <c r="B155" s="22" t="s">
        <v>235</v>
      </c>
      <c r="C155" s="54" t="s">
        <v>236</v>
      </c>
      <c r="D155" s="22" t="s">
        <v>27</v>
      </c>
      <c r="E155" s="22" t="s">
        <v>92</v>
      </c>
      <c r="F155" s="22"/>
      <c r="G155" s="54">
        <f t="shared" si="43"/>
        <v>20</v>
      </c>
      <c r="H155" s="34"/>
      <c r="I155" s="31"/>
      <c r="J155" s="22"/>
      <c r="K155" s="31"/>
      <c r="L155" s="31">
        <v>20</v>
      </c>
      <c r="M155" s="31"/>
      <c r="N155" s="31"/>
      <c r="O155" s="59"/>
      <c r="P155" s="59"/>
      <c r="Q155" s="22"/>
    </row>
    <row r="156" spans="1:17" ht="24.95" customHeight="1">
      <c r="A156" s="157"/>
      <c r="B156" s="31" t="s">
        <v>237</v>
      </c>
      <c r="C156" s="22" t="s">
        <v>238</v>
      </c>
      <c r="D156" s="22" t="s">
        <v>56</v>
      </c>
      <c r="E156" s="22" t="s">
        <v>92</v>
      </c>
      <c r="F156" s="22"/>
      <c r="G156" s="54">
        <f t="shared" si="43"/>
        <v>10</v>
      </c>
      <c r="H156" s="34"/>
      <c r="I156" s="31">
        <v>10</v>
      </c>
      <c r="J156" s="31"/>
      <c r="K156" s="31"/>
      <c r="L156" s="31"/>
      <c r="M156" s="31"/>
      <c r="N156" s="31"/>
      <c r="O156" s="59"/>
      <c r="P156" s="59"/>
      <c r="Q156" s="22"/>
    </row>
    <row r="157" spans="1:17" ht="24.95" customHeight="1">
      <c r="A157" s="156" t="s">
        <v>239</v>
      </c>
      <c r="B157" s="144" t="s">
        <v>240</v>
      </c>
      <c r="C157" s="146"/>
      <c r="D157" s="33"/>
      <c r="E157" s="33"/>
      <c r="F157" s="33"/>
      <c r="G157" s="29">
        <f>SUM(G158,G165,G168,G169,G172,G173,G176)</f>
        <v>162</v>
      </c>
      <c r="H157" s="29">
        <f>SUM(H158,H165,H168,H169,H172,H173,H176)</f>
        <v>0</v>
      </c>
      <c r="I157" s="29">
        <f t="shared" ref="I157:P157" si="44">SUM(I158,I165,I168,I169,I172,I173,I176)</f>
        <v>100</v>
      </c>
      <c r="J157" s="29">
        <f t="shared" si="44"/>
        <v>-20</v>
      </c>
      <c r="K157" s="29">
        <f t="shared" si="44"/>
        <v>22</v>
      </c>
      <c r="L157" s="29">
        <f t="shared" si="44"/>
        <v>60</v>
      </c>
      <c r="M157" s="29">
        <f t="shared" si="44"/>
        <v>0</v>
      </c>
      <c r="N157" s="29">
        <f t="shared" si="44"/>
        <v>0</v>
      </c>
      <c r="O157" s="29">
        <f t="shared" si="44"/>
        <v>0</v>
      </c>
      <c r="P157" s="29">
        <f t="shared" si="44"/>
        <v>0</v>
      </c>
      <c r="Q157" s="31"/>
    </row>
    <row r="158" spans="1:17" ht="24.95" customHeight="1">
      <c r="A158" s="157"/>
      <c r="B158" s="156" t="s">
        <v>241</v>
      </c>
      <c r="C158" s="29" t="s">
        <v>90</v>
      </c>
      <c r="D158" s="33"/>
      <c r="E158" s="33"/>
      <c r="F158" s="33"/>
      <c r="G158" s="29">
        <f>SUM(G159:G164)</f>
        <v>22</v>
      </c>
      <c r="H158" s="29">
        <f>SUM(H159:H164)</f>
        <v>0</v>
      </c>
      <c r="I158" s="29">
        <f t="shared" ref="I158:P158" si="45">SUM(I159:I164)</f>
        <v>40</v>
      </c>
      <c r="J158" s="29">
        <f t="shared" si="45"/>
        <v>-40</v>
      </c>
      <c r="K158" s="29">
        <f t="shared" si="45"/>
        <v>22</v>
      </c>
      <c r="L158" s="29">
        <f t="shared" si="45"/>
        <v>0</v>
      </c>
      <c r="M158" s="29">
        <f t="shared" si="45"/>
        <v>0</v>
      </c>
      <c r="N158" s="29">
        <f t="shared" si="45"/>
        <v>0</v>
      </c>
      <c r="O158" s="29">
        <f t="shared" si="45"/>
        <v>0</v>
      </c>
      <c r="P158" s="29">
        <f t="shared" si="45"/>
        <v>0</v>
      </c>
      <c r="Q158" s="31"/>
    </row>
    <row r="159" spans="1:17" ht="24.95" customHeight="1">
      <c r="A159" s="157"/>
      <c r="B159" s="157"/>
      <c r="C159" s="22" t="s">
        <v>91</v>
      </c>
      <c r="D159" s="22" t="s">
        <v>27</v>
      </c>
      <c r="E159" s="22" t="s">
        <v>92</v>
      </c>
      <c r="F159" s="22"/>
      <c r="G159" s="54">
        <f t="shared" ref="G159:G164" si="46">SUM(H159:P159)</f>
        <v>-40</v>
      </c>
      <c r="H159" s="34"/>
      <c r="I159" s="31"/>
      <c r="J159" s="22">
        <v>-40</v>
      </c>
      <c r="K159" s="31"/>
      <c r="L159" s="31"/>
      <c r="M159" s="31"/>
      <c r="N159" s="31"/>
      <c r="O159" s="59"/>
      <c r="P159" s="59"/>
      <c r="Q159" s="22" t="s">
        <v>219</v>
      </c>
    </row>
    <row r="160" spans="1:17" ht="24.95" customHeight="1">
      <c r="A160" s="157"/>
      <c r="B160" s="157"/>
      <c r="C160" s="22" t="s">
        <v>242</v>
      </c>
      <c r="D160" s="22" t="s">
        <v>74</v>
      </c>
      <c r="E160" s="22" t="s">
        <v>92</v>
      </c>
      <c r="F160" s="22"/>
      <c r="G160" s="54">
        <f t="shared" si="46"/>
        <v>10</v>
      </c>
      <c r="H160" s="34"/>
      <c r="I160" s="31">
        <v>10</v>
      </c>
      <c r="J160" s="31"/>
      <c r="K160" s="31"/>
      <c r="L160" s="31"/>
      <c r="M160" s="31"/>
      <c r="N160" s="31"/>
      <c r="O160" s="59"/>
      <c r="P160" s="59"/>
      <c r="Q160" s="22"/>
    </row>
    <row r="161" spans="1:17" ht="24.95" customHeight="1">
      <c r="A161" s="157"/>
      <c r="B161" s="157"/>
      <c r="C161" s="22" t="s">
        <v>243</v>
      </c>
      <c r="D161" s="22" t="s">
        <v>56</v>
      </c>
      <c r="E161" s="22" t="s">
        <v>92</v>
      </c>
      <c r="F161" s="22"/>
      <c r="G161" s="54">
        <f t="shared" si="46"/>
        <v>10</v>
      </c>
      <c r="H161" s="34"/>
      <c r="I161" s="31">
        <v>10</v>
      </c>
      <c r="J161" s="31"/>
      <c r="K161" s="31"/>
      <c r="L161" s="31"/>
      <c r="M161" s="31"/>
      <c r="N161" s="31"/>
      <c r="O161" s="59"/>
      <c r="P161" s="59"/>
      <c r="Q161" s="31"/>
    </row>
    <row r="162" spans="1:17" ht="24.95" customHeight="1">
      <c r="A162" s="157"/>
      <c r="B162" s="157"/>
      <c r="C162" s="31" t="s">
        <v>244</v>
      </c>
      <c r="D162" s="22" t="s">
        <v>56</v>
      </c>
      <c r="E162" s="22" t="s">
        <v>92</v>
      </c>
      <c r="F162" s="22"/>
      <c r="G162" s="54">
        <f t="shared" si="46"/>
        <v>10</v>
      </c>
      <c r="H162" s="34"/>
      <c r="I162" s="31">
        <v>10</v>
      </c>
      <c r="J162" s="31"/>
      <c r="K162" s="31"/>
      <c r="L162" s="31"/>
      <c r="M162" s="31"/>
      <c r="N162" s="31"/>
      <c r="O162" s="59"/>
      <c r="P162" s="59"/>
      <c r="Q162" s="31"/>
    </row>
    <row r="163" spans="1:17" ht="24.95" customHeight="1">
      <c r="A163" s="157"/>
      <c r="B163" s="157"/>
      <c r="C163" s="22" t="s">
        <v>245</v>
      </c>
      <c r="D163" s="22" t="s">
        <v>56</v>
      </c>
      <c r="E163" s="22" t="s">
        <v>92</v>
      </c>
      <c r="F163" s="22"/>
      <c r="G163" s="54">
        <f t="shared" si="46"/>
        <v>10</v>
      </c>
      <c r="H163" s="34"/>
      <c r="I163" s="31">
        <v>10</v>
      </c>
      <c r="J163" s="31"/>
      <c r="K163" s="31"/>
      <c r="L163" s="31"/>
      <c r="M163" s="31"/>
      <c r="N163" s="31"/>
      <c r="O163" s="59"/>
      <c r="P163" s="59"/>
      <c r="Q163" s="22"/>
    </row>
    <row r="164" spans="1:17" ht="24.95" customHeight="1">
      <c r="A164" s="157"/>
      <c r="B164" s="158"/>
      <c r="C164" s="22" t="s">
        <v>246</v>
      </c>
      <c r="D164" s="22" t="s">
        <v>34</v>
      </c>
      <c r="E164" s="22" t="s">
        <v>92</v>
      </c>
      <c r="F164" s="22"/>
      <c r="G164" s="54">
        <f t="shared" si="46"/>
        <v>22</v>
      </c>
      <c r="H164" s="34"/>
      <c r="I164" s="31"/>
      <c r="J164" s="31"/>
      <c r="K164" s="31">
        <v>22</v>
      </c>
      <c r="L164" s="31"/>
      <c r="M164" s="31"/>
      <c r="N164" s="31"/>
      <c r="O164" s="59"/>
      <c r="P164" s="59"/>
      <c r="Q164" s="22"/>
    </row>
    <row r="165" spans="1:17" ht="24.95" customHeight="1">
      <c r="A165" s="157"/>
      <c r="B165" s="157" t="s">
        <v>247</v>
      </c>
      <c r="C165" s="19" t="s">
        <v>248</v>
      </c>
      <c r="D165" s="22"/>
      <c r="E165" s="22"/>
      <c r="F165" s="22"/>
      <c r="G165" s="38">
        <f>SUM(G166:G167)</f>
        <v>50</v>
      </c>
      <c r="H165" s="38">
        <f>SUM(H166:H167)</f>
        <v>0</v>
      </c>
      <c r="I165" s="38">
        <f t="shared" ref="I165:P165" si="47">SUM(I166:I167)</f>
        <v>10</v>
      </c>
      <c r="J165" s="38">
        <f t="shared" si="47"/>
        <v>0</v>
      </c>
      <c r="K165" s="38">
        <f t="shared" si="47"/>
        <v>0</v>
      </c>
      <c r="L165" s="38">
        <f t="shared" si="47"/>
        <v>40</v>
      </c>
      <c r="M165" s="38">
        <f t="shared" si="47"/>
        <v>0</v>
      </c>
      <c r="N165" s="38">
        <f t="shared" si="47"/>
        <v>0</v>
      </c>
      <c r="O165" s="38">
        <f t="shared" si="47"/>
        <v>0</v>
      </c>
      <c r="P165" s="38">
        <f t="shared" si="47"/>
        <v>0</v>
      </c>
      <c r="Q165" s="22"/>
    </row>
    <row r="166" spans="1:17" ht="24.95" customHeight="1">
      <c r="A166" s="157"/>
      <c r="B166" s="157"/>
      <c r="C166" s="22" t="s">
        <v>249</v>
      </c>
      <c r="D166" s="22" t="s">
        <v>27</v>
      </c>
      <c r="E166" s="22" t="s">
        <v>92</v>
      </c>
      <c r="F166" s="22"/>
      <c r="G166" s="54">
        <f t="shared" ref="G166:G168" si="48">SUM(H166:P166)</f>
        <v>40</v>
      </c>
      <c r="H166" s="34"/>
      <c r="I166" s="31"/>
      <c r="J166" s="22"/>
      <c r="K166" s="31"/>
      <c r="L166" s="31">
        <v>40</v>
      </c>
      <c r="M166" s="31"/>
      <c r="N166" s="31"/>
      <c r="O166" s="59"/>
      <c r="P166" s="59"/>
      <c r="Q166" s="22"/>
    </row>
    <row r="167" spans="1:17" ht="24.95" customHeight="1">
      <c r="A167" s="157"/>
      <c r="B167" s="158"/>
      <c r="C167" s="22" t="s">
        <v>250</v>
      </c>
      <c r="D167" s="22" t="s">
        <v>36</v>
      </c>
      <c r="E167" s="22" t="s">
        <v>92</v>
      </c>
      <c r="F167" s="22"/>
      <c r="G167" s="54">
        <f t="shared" si="48"/>
        <v>10</v>
      </c>
      <c r="H167" s="34"/>
      <c r="I167" s="31">
        <v>10</v>
      </c>
      <c r="J167" s="31"/>
      <c r="K167" s="31"/>
      <c r="L167" s="31"/>
      <c r="M167" s="31"/>
      <c r="N167" s="31"/>
      <c r="O167" s="59"/>
      <c r="P167" s="59"/>
      <c r="Q167" s="22"/>
    </row>
    <row r="168" spans="1:17" ht="24.95" customHeight="1">
      <c r="A168" s="157"/>
      <c r="B168" s="22" t="s">
        <v>251</v>
      </c>
      <c r="C168" s="22" t="s">
        <v>252</v>
      </c>
      <c r="D168" s="22" t="s">
        <v>95</v>
      </c>
      <c r="E168" s="22" t="s">
        <v>92</v>
      </c>
      <c r="F168" s="22"/>
      <c r="G168" s="54">
        <f t="shared" si="48"/>
        <v>10</v>
      </c>
      <c r="H168" s="34"/>
      <c r="I168" s="31"/>
      <c r="J168" s="22">
        <v>10</v>
      </c>
      <c r="K168" s="31"/>
      <c r="L168" s="31"/>
      <c r="M168" s="31"/>
      <c r="N168" s="31"/>
      <c r="O168" s="59"/>
      <c r="P168" s="59"/>
      <c r="Q168" s="22"/>
    </row>
    <row r="169" spans="1:17" ht="24.95" customHeight="1">
      <c r="A169" s="157"/>
      <c r="B169" s="156" t="s">
        <v>253</v>
      </c>
      <c r="C169" s="19" t="s">
        <v>254</v>
      </c>
      <c r="D169" s="22"/>
      <c r="E169" s="22"/>
      <c r="F169" s="22"/>
      <c r="G169" s="38">
        <f>SUM(G170:G171)</f>
        <v>20</v>
      </c>
      <c r="H169" s="38">
        <f>SUM(H170:H171)</f>
        <v>0</v>
      </c>
      <c r="I169" s="38">
        <f t="shared" ref="I169:P169" si="49">SUM(I170:I171)</f>
        <v>10</v>
      </c>
      <c r="J169" s="38">
        <f t="shared" si="49"/>
        <v>10</v>
      </c>
      <c r="K169" s="38">
        <f t="shared" si="49"/>
        <v>0</v>
      </c>
      <c r="L169" s="38">
        <f t="shared" si="49"/>
        <v>0</v>
      </c>
      <c r="M169" s="38">
        <f t="shared" si="49"/>
        <v>0</v>
      </c>
      <c r="N169" s="38">
        <f t="shared" si="49"/>
        <v>0</v>
      </c>
      <c r="O169" s="38">
        <f t="shared" si="49"/>
        <v>0</v>
      </c>
      <c r="P169" s="38">
        <f t="shared" si="49"/>
        <v>0</v>
      </c>
      <c r="Q169" s="22"/>
    </row>
    <row r="170" spans="1:17" ht="24.95" customHeight="1">
      <c r="A170" s="157"/>
      <c r="B170" s="157"/>
      <c r="C170" s="22" t="s">
        <v>255</v>
      </c>
      <c r="D170" s="22" t="s">
        <v>36</v>
      </c>
      <c r="E170" s="22" t="s">
        <v>92</v>
      </c>
      <c r="F170" s="22"/>
      <c r="G170" s="54">
        <f t="shared" ref="G170:G172" si="50">SUM(H170:P170)</f>
        <v>10</v>
      </c>
      <c r="H170" s="34"/>
      <c r="I170" s="31"/>
      <c r="J170" s="22">
        <v>10</v>
      </c>
      <c r="K170" s="31"/>
      <c r="L170" s="31"/>
      <c r="M170" s="31"/>
      <c r="N170" s="31"/>
      <c r="O170" s="59"/>
      <c r="P170" s="59"/>
      <c r="Q170" s="22"/>
    </row>
    <row r="171" spans="1:17" ht="24.95" customHeight="1">
      <c r="A171" s="157"/>
      <c r="B171" s="158"/>
      <c r="C171" s="22" t="s">
        <v>256</v>
      </c>
      <c r="D171" s="22" t="s">
        <v>56</v>
      </c>
      <c r="E171" s="22" t="s">
        <v>92</v>
      </c>
      <c r="F171" s="22"/>
      <c r="G171" s="54">
        <f t="shared" si="50"/>
        <v>10</v>
      </c>
      <c r="H171" s="34"/>
      <c r="I171" s="31">
        <v>10</v>
      </c>
      <c r="J171" s="31"/>
      <c r="K171" s="31"/>
      <c r="L171" s="31"/>
      <c r="M171" s="31"/>
      <c r="N171" s="31"/>
      <c r="O171" s="59"/>
      <c r="P171" s="59"/>
      <c r="Q171" s="22"/>
    </row>
    <row r="172" spans="1:17" ht="24.95" customHeight="1">
      <c r="A172" s="157"/>
      <c r="B172" s="31" t="s">
        <v>257</v>
      </c>
      <c r="C172" s="22" t="s">
        <v>258</v>
      </c>
      <c r="D172" s="22" t="s">
        <v>56</v>
      </c>
      <c r="E172" s="22" t="s">
        <v>92</v>
      </c>
      <c r="F172" s="22"/>
      <c r="G172" s="54">
        <f t="shared" si="50"/>
        <v>10</v>
      </c>
      <c r="H172" s="34"/>
      <c r="I172" s="31">
        <v>10</v>
      </c>
      <c r="J172" s="31"/>
      <c r="K172" s="31"/>
      <c r="L172" s="31"/>
      <c r="M172" s="31"/>
      <c r="N172" s="31"/>
      <c r="O172" s="59"/>
      <c r="P172" s="59"/>
      <c r="Q172" s="22"/>
    </row>
    <row r="173" spans="1:17" ht="24.95" customHeight="1">
      <c r="A173" s="157"/>
      <c r="B173" s="159" t="s">
        <v>259</v>
      </c>
      <c r="C173" s="19" t="s">
        <v>260</v>
      </c>
      <c r="D173" s="22"/>
      <c r="E173" s="22"/>
      <c r="F173" s="22"/>
      <c r="G173" s="38">
        <f>SUM(G174:G175)</f>
        <v>30</v>
      </c>
      <c r="H173" s="38">
        <f>SUM(H174:H175)</f>
        <v>0</v>
      </c>
      <c r="I173" s="38">
        <f t="shared" ref="I173:P173" si="51">SUM(I174:I175)</f>
        <v>30</v>
      </c>
      <c r="J173" s="38">
        <f t="shared" si="51"/>
        <v>0</v>
      </c>
      <c r="K173" s="38">
        <f t="shared" si="51"/>
        <v>0</v>
      </c>
      <c r="L173" s="38">
        <f t="shared" si="51"/>
        <v>0</v>
      </c>
      <c r="M173" s="38">
        <f t="shared" si="51"/>
        <v>0</v>
      </c>
      <c r="N173" s="38">
        <f t="shared" si="51"/>
        <v>0</v>
      </c>
      <c r="O173" s="38">
        <f t="shared" si="51"/>
        <v>0</v>
      </c>
      <c r="P173" s="38">
        <f t="shared" si="51"/>
        <v>0</v>
      </c>
      <c r="Q173" s="22"/>
    </row>
    <row r="174" spans="1:17" ht="24.95" customHeight="1">
      <c r="A174" s="157"/>
      <c r="B174" s="160"/>
      <c r="C174" s="22" t="s">
        <v>261</v>
      </c>
      <c r="D174" s="22" t="s">
        <v>95</v>
      </c>
      <c r="E174" s="22" t="s">
        <v>92</v>
      </c>
      <c r="F174" s="22"/>
      <c r="G174" s="54">
        <f t="shared" ref="G174:G176" si="52">SUM(H174:P174)</f>
        <v>10</v>
      </c>
      <c r="H174" s="34"/>
      <c r="I174" s="31">
        <v>10</v>
      </c>
      <c r="J174" s="31"/>
      <c r="K174" s="31"/>
      <c r="L174" s="31"/>
      <c r="M174" s="31"/>
      <c r="N174" s="31"/>
      <c r="O174" s="59"/>
      <c r="P174" s="59"/>
      <c r="Q174" s="22"/>
    </row>
    <row r="175" spans="1:17" ht="24.95" customHeight="1">
      <c r="A175" s="157"/>
      <c r="B175" s="161"/>
      <c r="C175" s="22" t="s">
        <v>262</v>
      </c>
      <c r="D175" s="22" t="s">
        <v>56</v>
      </c>
      <c r="E175" s="22" t="s">
        <v>92</v>
      </c>
      <c r="F175" s="22"/>
      <c r="G175" s="54">
        <f t="shared" si="52"/>
        <v>20</v>
      </c>
      <c r="H175" s="34"/>
      <c r="I175" s="31">
        <v>20</v>
      </c>
      <c r="J175" s="31"/>
      <c r="K175" s="31"/>
      <c r="L175" s="31"/>
      <c r="M175" s="31"/>
      <c r="N175" s="31"/>
      <c r="O175" s="59"/>
      <c r="P175" s="59"/>
      <c r="Q175" s="22"/>
    </row>
    <row r="176" spans="1:17" ht="24.95" customHeight="1">
      <c r="A176" s="158"/>
      <c r="B176" s="32" t="s">
        <v>263</v>
      </c>
      <c r="C176" s="32" t="s">
        <v>264</v>
      </c>
      <c r="D176" s="22" t="s">
        <v>27</v>
      </c>
      <c r="E176" s="22" t="s">
        <v>92</v>
      </c>
      <c r="F176" s="22"/>
      <c r="G176" s="54">
        <f t="shared" si="52"/>
        <v>20</v>
      </c>
      <c r="H176" s="34"/>
      <c r="I176" s="31"/>
      <c r="J176" s="22"/>
      <c r="K176" s="31"/>
      <c r="L176" s="31">
        <v>20</v>
      </c>
      <c r="M176" s="31"/>
      <c r="N176" s="31"/>
      <c r="O176" s="59"/>
      <c r="P176" s="59"/>
      <c r="Q176" s="22"/>
    </row>
    <row r="177" spans="1:17" ht="24.95" customHeight="1">
      <c r="A177" s="156" t="s">
        <v>265</v>
      </c>
      <c r="B177" s="144" t="s">
        <v>266</v>
      </c>
      <c r="C177" s="146"/>
      <c r="D177" s="33"/>
      <c r="E177" s="33"/>
      <c r="F177" s="33"/>
      <c r="G177" s="29">
        <f>SUM(G178,G181:G182)</f>
        <v>20</v>
      </c>
      <c r="H177" s="29">
        <f>SUM(H178,H181:H182)</f>
        <v>0</v>
      </c>
      <c r="I177" s="29">
        <f t="shared" ref="I177:P177" si="53">SUM(I178,I181:I182)</f>
        <v>20</v>
      </c>
      <c r="J177" s="29">
        <f t="shared" si="53"/>
        <v>0</v>
      </c>
      <c r="K177" s="29">
        <f t="shared" si="53"/>
        <v>0</v>
      </c>
      <c r="L177" s="29">
        <f t="shared" si="53"/>
        <v>0</v>
      </c>
      <c r="M177" s="29">
        <f t="shared" si="53"/>
        <v>0</v>
      </c>
      <c r="N177" s="29">
        <f t="shared" si="53"/>
        <v>0</v>
      </c>
      <c r="O177" s="29">
        <f t="shared" si="53"/>
        <v>0</v>
      </c>
      <c r="P177" s="29">
        <f t="shared" si="53"/>
        <v>0</v>
      </c>
      <c r="Q177" s="31"/>
    </row>
    <row r="178" spans="1:17" ht="24.95" customHeight="1">
      <c r="A178" s="157"/>
      <c r="B178" s="156" t="s">
        <v>267</v>
      </c>
      <c r="C178" s="29" t="s">
        <v>90</v>
      </c>
      <c r="D178" s="33"/>
      <c r="E178" s="33"/>
      <c r="F178" s="33"/>
      <c r="G178" s="29">
        <f>SUM(G179:G180)</f>
        <v>0</v>
      </c>
      <c r="H178" s="29">
        <f>SUM(H179:H180)</f>
        <v>0</v>
      </c>
      <c r="I178" s="29">
        <f t="shared" ref="I178:P178" si="54">SUM(I179:I180)</f>
        <v>0</v>
      </c>
      <c r="J178" s="29">
        <f t="shared" si="54"/>
        <v>0</v>
      </c>
      <c r="K178" s="29">
        <f t="shared" si="54"/>
        <v>0</v>
      </c>
      <c r="L178" s="29">
        <f t="shared" si="54"/>
        <v>0</v>
      </c>
      <c r="M178" s="29">
        <f t="shared" si="54"/>
        <v>0</v>
      </c>
      <c r="N178" s="29">
        <f t="shared" si="54"/>
        <v>0</v>
      </c>
      <c r="O178" s="29">
        <f t="shared" si="54"/>
        <v>0</v>
      </c>
      <c r="P178" s="29">
        <f t="shared" si="54"/>
        <v>0</v>
      </c>
      <c r="Q178" s="31"/>
    </row>
    <row r="179" spans="1:17" ht="24.95" customHeight="1">
      <c r="A179" s="157"/>
      <c r="B179" s="157"/>
      <c r="C179" s="22" t="s">
        <v>91</v>
      </c>
      <c r="D179" s="22" t="s">
        <v>27</v>
      </c>
      <c r="E179" s="22" t="s">
        <v>92</v>
      </c>
      <c r="F179" s="33"/>
      <c r="G179" s="54">
        <f t="shared" ref="G179:G182" si="55">SUM(H179:P179)</f>
        <v>-10</v>
      </c>
      <c r="H179" s="34"/>
      <c r="I179" s="34"/>
      <c r="J179" s="22">
        <v>-10</v>
      </c>
      <c r="K179" s="34"/>
      <c r="L179" s="34"/>
      <c r="M179" s="34"/>
      <c r="N179" s="34"/>
      <c r="O179" s="137"/>
      <c r="P179" s="137"/>
      <c r="Q179" s="22" t="s">
        <v>268</v>
      </c>
    </row>
    <row r="180" spans="1:17" ht="24.95" customHeight="1">
      <c r="A180" s="157"/>
      <c r="B180" s="158"/>
      <c r="C180" s="22" t="s">
        <v>269</v>
      </c>
      <c r="D180" s="22" t="s">
        <v>36</v>
      </c>
      <c r="E180" s="22" t="s">
        <v>92</v>
      </c>
      <c r="F180" s="22"/>
      <c r="G180" s="54">
        <f t="shared" si="55"/>
        <v>10</v>
      </c>
      <c r="H180" s="34"/>
      <c r="I180" s="31"/>
      <c r="J180" s="22">
        <v>10</v>
      </c>
      <c r="K180" s="31"/>
      <c r="L180" s="31"/>
      <c r="M180" s="31"/>
      <c r="N180" s="31"/>
      <c r="O180" s="59"/>
      <c r="P180" s="59"/>
      <c r="Q180" s="22"/>
    </row>
    <row r="181" spans="1:17" ht="24.95" customHeight="1">
      <c r="A181" s="157"/>
      <c r="B181" s="31" t="s">
        <v>270</v>
      </c>
      <c r="C181" s="22" t="s">
        <v>271</v>
      </c>
      <c r="D181" s="22" t="s">
        <v>36</v>
      </c>
      <c r="E181" s="22" t="s">
        <v>92</v>
      </c>
      <c r="F181" s="22"/>
      <c r="G181" s="54">
        <f t="shared" si="55"/>
        <v>10</v>
      </c>
      <c r="H181" s="34"/>
      <c r="I181" s="31">
        <v>10</v>
      </c>
      <c r="J181" s="31"/>
      <c r="K181" s="31"/>
      <c r="L181" s="31"/>
      <c r="M181" s="31"/>
      <c r="N181" s="31"/>
      <c r="O181" s="59"/>
      <c r="P181" s="59"/>
      <c r="Q181" s="22"/>
    </row>
    <row r="182" spans="1:17" ht="24.95" customHeight="1">
      <c r="A182" s="158"/>
      <c r="B182" s="31" t="s">
        <v>272</v>
      </c>
      <c r="C182" s="22" t="s">
        <v>273</v>
      </c>
      <c r="D182" s="22" t="s">
        <v>56</v>
      </c>
      <c r="E182" s="22" t="s">
        <v>92</v>
      </c>
      <c r="F182" s="22"/>
      <c r="G182" s="54">
        <f t="shared" si="55"/>
        <v>10</v>
      </c>
      <c r="H182" s="34"/>
      <c r="I182" s="31">
        <v>10</v>
      </c>
      <c r="J182" s="31"/>
      <c r="K182" s="31"/>
      <c r="L182" s="31"/>
      <c r="M182" s="31"/>
      <c r="N182" s="31"/>
      <c r="O182" s="59"/>
      <c r="P182" s="59"/>
      <c r="Q182" s="22"/>
    </row>
    <row r="183" spans="1:17" ht="24.95" customHeight="1">
      <c r="A183" s="156" t="s">
        <v>274</v>
      </c>
      <c r="B183" s="144" t="s">
        <v>275</v>
      </c>
      <c r="C183" s="146"/>
      <c r="D183" s="33"/>
      <c r="E183" s="33"/>
      <c r="F183" s="33"/>
      <c r="G183" s="29">
        <f>SUM(G184,G188,G191:G194)</f>
        <v>10</v>
      </c>
      <c r="H183" s="29">
        <f>SUM(H184,H188,H191:H194)</f>
        <v>0</v>
      </c>
      <c r="I183" s="29">
        <f t="shared" ref="I183:P183" si="56">SUM(I184,I188,I191:I194)</f>
        <v>10</v>
      </c>
      <c r="J183" s="29">
        <f t="shared" si="56"/>
        <v>0</v>
      </c>
      <c r="K183" s="29">
        <f t="shared" si="56"/>
        <v>0</v>
      </c>
      <c r="L183" s="29">
        <f t="shared" si="56"/>
        <v>0</v>
      </c>
      <c r="M183" s="29">
        <f t="shared" si="56"/>
        <v>0</v>
      </c>
      <c r="N183" s="29">
        <f t="shared" si="56"/>
        <v>0</v>
      </c>
      <c r="O183" s="29">
        <f t="shared" si="56"/>
        <v>0</v>
      </c>
      <c r="P183" s="29">
        <f t="shared" si="56"/>
        <v>0</v>
      </c>
      <c r="Q183" s="31"/>
    </row>
    <row r="184" spans="1:17" ht="24.95" customHeight="1">
      <c r="A184" s="157"/>
      <c r="B184" s="156" t="s">
        <v>91</v>
      </c>
      <c r="C184" s="29" t="s">
        <v>90</v>
      </c>
      <c r="D184" s="33"/>
      <c r="E184" s="33"/>
      <c r="F184" s="33"/>
      <c r="G184" s="29">
        <f>SUM(G185:G187)</f>
        <v>-10</v>
      </c>
      <c r="H184" s="29">
        <f>SUM(H185:H187)</f>
        <v>0</v>
      </c>
      <c r="I184" s="29">
        <f t="shared" ref="I184:P184" si="57">SUM(I185:I187)</f>
        <v>20</v>
      </c>
      <c r="J184" s="29">
        <f t="shared" si="57"/>
        <v>-30</v>
      </c>
      <c r="K184" s="29">
        <f t="shared" si="57"/>
        <v>0</v>
      </c>
      <c r="L184" s="29">
        <f t="shared" si="57"/>
        <v>0</v>
      </c>
      <c r="M184" s="29">
        <f t="shared" si="57"/>
        <v>0</v>
      </c>
      <c r="N184" s="29">
        <f t="shared" si="57"/>
        <v>0</v>
      </c>
      <c r="O184" s="29">
        <f t="shared" si="57"/>
        <v>0</v>
      </c>
      <c r="P184" s="29">
        <f t="shared" si="57"/>
        <v>0</v>
      </c>
      <c r="Q184" s="31"/>
    </row>
    <row r="185" spans="1:17" ht="24.95" customHeight="1">
      <c r="A185" s="157"/>
      <c r="B185" s="157"/>
      <c r="C185" s="22" t="s">
        <v>91</v>
      </c>
      <c r="D185" s="22" t="s">
        <v>27</v>
      </c>
      <c r="E185" s="22" t="s">
        <v>92</v>
      </c>
      <c r="F185" s="22"/>
      <c r="G185" s="54">
        <f t="shared" ref="G185:G187" si="58">SUM(H185:P185)</f>
        <v>-30</v>
      </c>
      <c r="H185" s="34"/>
      <c r="I185" s="31"/>
      <c r="J185" s="22">
        <v>-30</v>
      </c>
      <c r="K185" s="31"/>
      <c r="L185" s="31"/>
      <c r="M185" s="31"/>
      <c r="N185" s="31"/>
      <c r="O185" s="59"/>
      <c r="P185" s="59"/>
      <c r="Q185" s="22" t="s">
        <v>139</v>
      </c>
    </row>
    <row r="186" spans="1:17" ht="24.95" customHeight="1">
      <c r="A186" s="157"/>
      <c r="B186" s="157"/>
      <c r="C186" s="22" t="s">
        <v>276</v>
      </c>
      <c r="D186" s="22" t="s">
        <v>36</v>
      </c>
      <c r="E186" s="22" t="s">
        <v>92</v>
      </c>
      <c r="F186" s="22"/>
      <c r="G186" s="54">
        <f t="shared" si="58"/>
        <v>10</v>
      </c>
      <c r="H186" s="34"/>
      <c r="I186" s="31">
        <v>10</v>
      </c>
      <c r="J186" s="31"/>
      <c r="K186" s="31"/>
      <c r="L186" s="31"/>
      <c r="M186" s="31"/>
      <c r="N186" s="31"/>
      <c r="O186" s="59"/>
      <c r="P186" s="59"/>
      <c r="Q186" s="22"/>
    </row>
    <row r="187" spans="1:17" ht="24.95" customHeight="1">
      <c r="A187" s="157"/>
      <c r="B187" s="158"/>
      <c r="C187" s="22" t="s">
        <v>277</v>
      </c>
      <c r="D187" s="22" t="s">
        <v>36</v>
      </c>
      <c r="E187" s="22" t="s">
        <v>92</v>
      </c>
      <c r="F187" s="22"/>
      <c r="G187" s="54">
        <f t="shared" si="58"/>
        <v>10</v>
      </c>
      <c r="H187" s="34"/>
      <c r="I187" s="31">
        <v>10</v>
      </c>
      <c r="J187" s="31"/>
      <c r="K187" s="31"/>
      <c r="L187" s="31"/>
      <c r="M187" s="31"/>
      <c r="N187" s="31"/>
      <c r="O187" s="59"/>
      <c r="P187" s="59"/>
      <c r="Q187" s="22"/>
    </row>
    <row r="188" spans="1:17" ht="24.95" customHeight="1">
      <c r="A188" s="157"/>
      <c r="B188" s="160" t="s">
        <v>278</v>
      </c>
      <c r="C188" s="19" t="s">
        <v>279</v>
      </c>
      <c r="D188" s="22"/>
      <c r="E188" s="22"/>
      <c r="F188" s="22"/>
      <c r="G188" s="38">
        <f>SUM(G189:G190)</f>
        <v>-20</v>
      </c>
      <c r="H188" s="38">
        <f>SUM(H189:H190)</f>
        <v>0</v>
      </c>
      <c r="I188" s="38">
        <f t="shared" ref="I188:P188" si="59">SUM(I189:I190)</f>
        <v>-20</v>
      </c>
      <c r="J188" s="38">
        <f t="shared" si="59"/>
        <v>0</v>
      </c>
      <c r="K188" s="38">
        <f t="shared" si="59"/>
        <v>0</v>
      </c>
      <c r="L188" s="38">
        <f t="shared" si="59"/>
        <v>0</v>
      </c>
      <c r="M188" s="38">
        <f t="shared" si="59"/>
        <v>0</v>
      </c>
      <c r="N188" s="38">
        <f t="shared" si="59"/>
        <v>0</v>
      </c>
      <c r="O188" s="38">
        <f t="shared" si="59"/>
        <v>0</v>
      </c>
      <c r="P188" s="38">
        <f t="shared" si="59"/>
        <v>0</v>
      </c>
      <c r="Q188" s="22"/>
    </row>
    <row r="189" spans="1:17" ht="24.95" customHeight="1">
      <c r="A189" s="157"/>
      <c r="B189" s="160"/>
      <c r="C189" s="22" t="s">
        <v>280</v>
      </c>
      <c r="D189" s="22" t="s">
        <v>95</v>
      </c>
      <c r="E189" s="22" t="s">
        <v>92</v>
      </c>
      <c r="F189" s="22"/>
      <c r="G189" s="54">
        <f t="shared" ref="G189:G194" si="60">SUM(H189:P189)</f>
        <v>-10</v>
      </c>
      <c r="H189" s="34"/>
      <c r="I189" s="31">
        <v>-10</v>
      </c>
      <c r="J189" s="31"/>
      <c r="K189" s="31"/>
      <c r="L189" s="31"/>
      <c r="M189" s="31"/>
      <c r="N189" s="31"/>
      <c r="O189" s="59"/>
      <c r="P189" s="59"/>
      <c r="Q189" s="22"/>
    </row>
    <row r="190" spans="1:17" ht="24.95" customHeight="1">
      <c r="A190" s="157"/>
      <c r="B190" s="161"/>
      <c r="C190" s="22" t="s">
        <v>281</v>
      </c>
      <c r="D190" s="22" t="s">
        <v>36</v>
      </c>
      <c r="E190" s="22" t="s">
        <v>92</v>
      </c>
      <c r="F190" s="22"/>
      <c r="G190" s="54">
        <f t="shared" si="60"/>
        <v>-10</v>
      </c>
      <c r="H190" s="34"/>
      <c r="I190" s="31">
        <v>-10</v>
      </c>
      <c r="J190" s="31"/>
      <c r="K190" s="31"/>
      <c r="L190" s="31"/>
      <c r="M190" s="31"/>
      <c r="N190" s="31"/>
      <c r="O190" s="59"/>
      <c r="P190" s="59"/>
      <c r="Q190" s="22"/>
    </row>
    <row r="191" spans="1:17" ht="24.95" customHeight="1">
      <c r="A191" s="157"/>
      <c r="B191" s="22" t="s">
        <v>282</v>
      </c>
      <c r="C191" s="22" t="s">
        <v>283</v>
      </c>
      <c r="D191" s="22" t="s">
        <v>56</v>
      </c>
      <c r="E191" s="22" t="s">
        <v>92</v>
      </c>
      <c r="F191" s="22"/>
      <c r="G191" s="54">
        <f t="shared" si="60"/>
        <v>10</v>
      </c>
      <c r="H191" s="34"/>
      <c r="I191" s="31"/>
      <c r="J191" s="22">
        <v>10</v>
      </c>
      <c r="K191" s="31"/>
      <c r="L191" s="31"/>
      <c r="M191" s="31"/>
      <c r="N191" s="31"/>
      <c r="O191" s="59"/>
      <c r="P191" s="59"/>
      <c r="Q191" s="22"/>
    </row>
    <row r="192" spans="1:17" ht="24.95" customHeight="1">
      <c r="A192" s="157"/>
      <c r="B192" s="22" t="s">
        <v>284</v>
      </c>
      <c r="C192" s="22" t="s">
        <v>285</v>
      </c>
      <c r="D192" s="22" t="s">
        <v>56</v>
      </c>
      <c r="E192" s="22" t="s">
        <v>92</v>
      </c>
      <c r="F192" s="22"/>
      <c r="G192" s="54">
        <f t="shared" si="60"/>
        <v>10</v>
      </c>
      <c r="H192" s="34"/>
      <c r="I192" s="31"/>
      <c r="J192" s="22">
        <v>10</v>
      </c>
      <c r="K192" s="31"/>
      <c r="L192" s="31"/>
      <c r="M192" s="31"/>
      <c r="N192" s="31"/>
      <c r="O192" s="59"/>
      <c r="P192" s="59"/>
      <c r="Q192" s="22"/>
    </row>
    <row r="193" spans="1:17" ht="24.95" customHeight="1">
      <c r="A193" s="157"/>
      <c r="B193" s="22" t="s">
        <v>286</v>
      </c>
      <c r="C193" s="22" t="s">
        <v>287</v>
      </c>
      <c r="D193" s="22" t="s">
        <v>81</v>
      </c>
      <c r="E193" s="22" t="s">
        <v>92</v>
      </c>
      <c r="F193" s="22"/>
      <c r="G193" s="54">
        <f t="shared" si="60"/>
        <v>10</v>
      </c>
      <c r="H193" s="34"/>
      <c r="I193" s="31"/>
      <c r="J193" s="22">
        <v>10</v>
      </c>
      <c r="K193" s="31"/>
      <c r="L193" s="31"/>
      <c r="M193" s="31"/>
      <c r="N193" s="31"/>
      <c r="O193" s="59"/>
      <c r="P193" s="59"/>
      <c r="Q193" s="22"/>
    </row>
    <row r="194" spans="1:17" ht="24.95" customHeight="1">
      <c r="A194" s="158"/>
      <c r="B194" s="31" t="s">
        <v>288</v>
      </c>
      <c r="C194" s="22" t="s">
        <v>289</v>
      </c>
      <c r="D194" s="22" t="s">
        <v>36</v>
      </c>
      <c r="E194" s="22" t="s">
        <v>92</v>
      </c>
      <c r="F194" s="22"/>
      <c r="G194" s="54">
        <f t="shared" si="60"/>
        <v>10</v>
      </c>
      <c r="H194" s="34"/>
      <c r="I194" s="31">
        <v>10</v>
      </c>
      <c r="J194" s="31"/>
      <c r="K194" s="31"/>
      <c r="L194" s="31"/>
      <c r="M194" s="31"/>
      <c r="N194" s="31"/>
      <c r="O194" s="59"/>
      <c r="P194" s="59"/>
      <c r="Q194" s="22"/>
    </row>
    <row r="195" spans="1:17" ht="24.95" customHeight="1">
      <c r="A195" s="156" t="s">
        <v>290</v>
      </c>
      <c r="B195" s="144" t="s">
        <v>291</v>
      </c>
      <c r="C195" s="146"/>
      <c r="D195" s="33"/>
      <c r="E195" s="33"/>
      <c r="F195" s="33"/>
      <c r="G195" s="29">
        <f>SUM(G196,G202:G208)</f>
        <v>72</v>
      </c>
      <c r="H195" s="29">
        <f t="shared" ref="H195:P195" si="61">SUM(H196,H202:H208)</f>
        <v>0</v>
      </c>
      <c r="I195" s="29">
        <f t="shared" si="61"/>
        <v>70</v>
      </c>
      <c r="J195" s="29">
        <f t="shared" si="61"/>
        <v>-20</v>
      </c>
      <c r="K195" s="29">
        <f t="shared" si="61"/>
        <v>22</v>
      </c>
      <c r="L195" s="29">
        <f t="shared" si="61"/>
        <v>0</v>
      </c>
      <c r="M195" s="29">
        <f t="shared" si="61"/>
        <v>0</v>
      </c>
      <c r="N195" s="29">
        <f t="shared" si="61"/>
        <v>0</v>
      </c>
      <c r="O195" s="29">
        <f t="shared" si="61"/>
        <v>0</v>
      </c>
      <c r="P195" s="29">
        <f t="shared" si="61"/>
        <v>0</v>
      </c>
      <c r="Q195" s="31"/>
    </row>
    <row r="196" spans="1:17" ht="24.95" customHeight="1">
      <c r="A196" s="157"/>
      <c r="B196" s="148" t="s">
        <v>91</v>
      </c>
      <c r="C196" s="29" t="s">
        <v>90</v>
      </c>
      <c r="D196" s="33"/>
      <c r="E196" s="33"/>
      <c r="F196" s="33"/>
      <c r="G196" s="29">
        <f>SUM(G197:G201)</f>
        <v>2</v>
      </c>
      <c r="H196" s="29">
        <f t="shared" ref="H196:P196" si="62">SUM(H197:H201)</f>
        <v>0</v>
      </c>
      <c r="I196" s="29">
        <f t="shared" si="62"/>
        <v>30</v>
      </c>
      <c r="J196" s="29">
        <f t="shared" si="62"/>
        <v>-50</v>
      </c>
      <c r="K196" s="29">
        <f t="shared" si="62"/>
        <v>22</v>
      </c>
      <c r="L196" s="29">
        <f t="shared" si="62"/>
        <v>0</v>
      </c>
      <c r="M196" s="29">
        <f t="shared" si="62"/>
        <v>0</v>
      </c>
      <c r="N196" s="29">
        <f t="shared" si="62"/>
        <v>0</v>
      </c>
      <c r="O196" s="29">
        <f t="shared" si="62"/>
        <v>0</v>
      </c>
      <c r="P196" s="29">
        <f t="shared" si="62"/>
        <v>0</v>
      </c>
      <c r="Q196" s="31"/>
    </row>
    <row r="197" spans="1:17" ht="24.95" customHeight="1">
      <c r="A197" s="157"/>
      <c r="B197" s="148"/>
      <c r="C197" s="22" t="s">
        <v>91</v>
      </c>
      <c r="D197" s="22" t="s">
        <v>27</v>
      </c>
      <c r="E197" s="22" t="s">
        <v>92</v>
      </c>
      <c r="F197" s="22"/>
      <c r="G197" s="54">
        <f t="shared" ref="G197:G208" si="63">SUM(H197:P197)</f>
        <v>-50</v>
      </c>
      <c r="H197" s="34"/>
      <c r="I197" s="31"/>
      <c r="J197" s="22">
        <v>-50</v>
      </c>
      <c r="K197" s="31"/>
      <c r="L197" s="31"/>
      <c r="M197" s="31"/>
      <c r="N197" s="31"/>
      <c r="O197" s="59"/>
      <c r="P197" s="59"/>
      <c r="Q197" s="22" t="s">
        <v>292</v>
      </c>
    </row>
    <row r="198" spans="1:17" ht="24.95" customHeight="1">
      <c r="A198" s="157"/>
      <c r="B198" s="148"/>
      <c r="C198" s="22" t="s">
        <v>293</v>
      </c>
      <c r="D198" s="22" t="s">
        <v>95</v>
      </c>
      <c r="E198" s="22" t="s">
        <v>92</v>
      </c>
      <c r="F198" s="22"/>
      <c r="G198" s="54">
        <f t="shared" si="63"/>
        <v>10</v>
      </c>
      <c r="H198" s="34"/>
      <c r="I198" s="31">
        <v>10</v>
      </c>
      <c r="J198" s="31"/>
      <c r="K198" s="31"/>
      <c r="L198" s="31"/>
      <c r="M198" s="31"/>
      <c r="N198" s="31"/>
      <c r="O198" s="59"/>
      <c r="P198" s="59"/>
      <c r="Q198" s="22"/>
    </row>
    <row r="199" spans="1:17" ht="24.95" customHeight="1">
      <c r="A199" s="157"/>
      <c r="B199" s="148"/>
      <c r="C199" s="22" t="s">
        <v>294</v>
      </c>
      <c r="D199" s="22" t="s">
        <v>56</v>
      </c>
      <c r="E199" s="22" t="s">
        <v>92</v>
      </c>
      <c r="F199" s="22"/>
      <c r="G199" s="54">
        <f t="shared" si="63"/>
        <v>10</v>
      </c>
      <c r="H199" s="34"/>
      <c r="I199" s="31">
        <v>10</v>
      </c>
      <c r="J199" s="31"/>
      <c r="K199" s="31"/>
      <c r="L199" s="31"/>
      <c r="M199" s="31"/>
      <c r="N199" s="31"/>
      <c r="O199" s="59"/>
      <c r="P199" s="59"/>
      <c r="Q199" s="22"/>
    </row>
    <row r="200" spans="1:17" ht="24.95" customHeight="1">
      <c r="A200" s="157"/>
      <c r="B200" s="148"/>
      <c r="C200" s="22" t="s">
        <v>295</v>
      </c>
      <c r="D200" s="22" t="s">
        <v>36</v>
      </c>
      <c r="E200" s="22" t="s">
        <v>92</v>
      </c>
      <c r="F200" s="22"/>
      <c r="G200" s="54">
        <f t="shared" si="63"/>
        <v>10</v>
      </c>
      <c r="H200" s="34"/>
      <c r="I200" s="31">
        <v>10</v>
      </c>
      <c r="J200" s="31"/>
      <c r="K200" s="31"/>
      <c r="L200" s="31"/>
      <c r="M200" s="31"/>
      <c r="N200" s="31"/>
      <c r="O200" s="59"/>
      <c r="P200" s="59"/>
      <c r="Q200" s="22"/>
    </row>
    <row r="201" spans="1:17" ht="24.95" customHeight="1">
      <c r="A201" s="157"/>
      <c r="B201" s="148"/>
      <c r="C201" s="22" t="s">
        <v>296</v>
      </c>
      <c r="D201" s="22" t="s">
        <v>34</v>
      </c>
      <c r="E201" s="22" t="s">
        <v>92</v>
      </c>
      <c r="F201" s="22"/>
      <c r="G201" s="54">
        <f t="shared" si="63"/>
        <v>22</v>
      </c>
      <c r="H201" s="34"/>
      <c r="I201" s="31"/>
      <c r="J201" s="31"/>
      <c r="K201" s="31">
        <v>22</v>
      </c>
      <c r="L201" s="31"/>
      <c r="M201" s="31"/>
      <c r="N201" s="31"/>
      <c r="O201" s="59"/>
      <c r="P201" s="59"/>
      <c r="Q201" s="22"/>
    </row>
    <row r="202" spans="1:17" ht="24.95" customHeight="1">
      <c r="A202" s="157"/>
      <c r="B202" s="22" t="s">
        <v>297</v>
      </c>
      <c r="C202" s="22" t="s">
        <v>298</v>
      </c>
      <c r="D202" s="22" t="s">
        <v>299</v>
      </c>
      <c r="E202" s="22" t="s">
        <v>92</v>
      </c>
      <c r="F202" s="22"/>
      <c r="G202" s="54">
        <f t="shared" si="63"/>
        <v>10</v>
      </c>
      <c r="H202" s="34"/>
      <c r="I202" s="31"/>
      <c r="J202" s="22">
        <v>10</v>
      </c>
      <c r="K202" s="31"/>
      <c r="L202" s="31"/>
      <c r="M202" s="31"/>
      <c r="N202" s="31"/>
      <c r="O202" s="59"/>
      <c r="P202" s="59"/>
      <c r="Q202" s="22"/>
    </row>
    <row r="203" spans="1:17" ht="24.95" customHeight="1">
      <c r="A203" s="157"/>
      <c r="B203" s="22" t="s">
        <v>300</v>
      </c>
      <c r="C203" s="22" t="s">
        <v>301</v>
      </c>
      <c r="D203" s="22" t="s">
        <v>56</v>
      </c>
      <c r="E203" s="22" t="s">
        <v>92</v>
      </c>
      <c r="F203" s="22"/>
      <c r="G203" s="54">
        <f t="shared" si="63"/>
        <v>10</v>
      </c>
      <c r="H203" s="34"/>
      <c r="I203" s="31"/>
      <c r="J203" s="22">
        <v>10</v>
      </c>
      <c r="K203" s="31"/>
      <c r="L203" s="31"/>
      <c r="M203" s="31"/>
      <c r="N203" s="31"/>
      <c r="O203" s="59"/>
      <c r="P203" s="59"/>
      <c r="Q203" s="22"/>
    </row>
    <row r="204" spans="1:17" ht="24.95" customHeight="1">
      <c r="A204" s="157"/>
      <c r="B204" s="22" t="s">
        <v>302</v>
      </c>
      <c r="C204" s="22" t="s">
        <v>303</v>
      </c>
      <c r="D204" s="22" t="s">
        <v>95</v>
      </c>
      <c r="E204" s="22" t="s">
        <v>92</v>
      </c>
      <c r="F204" s="22"/>
      <c r="G204" s="54">
        <f t="shared" si="63"/>
        <v>10</v>
      </c>
      <c r="H204" s="34"/>
      <c r="I204" s="31"/>
      <c r="J204" s="22">
        <v>10</v>
      </c>
      <c r="K204" s="31"/>
      <c r="L204" s="31"/>
      <c r="M204" s="31"/>
      <c r="N204" s="31"/>
      <c r="O204" s="59"/>
      <c r="P204" s="59"/>
      <c r="Q204" s="22"/>
    </row>
    <row r="205" spans="1:17" ht="24.95" customHeight="1">
      <c r="A205" s="157"/>
      <c r="B205" s="22" t="s">
        <v>304</v>
      </c>
      <c r="C205" s="22" t="s">
        <v>305</v>
      </c>
      <c r="D205" s="22" t="s">
        <v>56</v>
      </c>
      <c r="E205" s="22" t="s">
        <v>92</v>
      </c>
      <c r="F205" s="22"/>
      <c r="G205" s="54">
        <f t="shared" si="63"/>
        <v>10</v>
      </c>
      <c r="H205" s="34"/>
      <c r="I205" s="31">
        <v>10</v>
      </c>
      <c r="J205" s="31"/>
      <c r="K205" s="31"/>
      <c r="L205" s="31"/>
      <c r="M205" s="31"/>
      <c r="N205" s="31"/>
      <c r="O205" s="59"/>
      <c r="P205" s="59"/>
      <c r="Q205" s="22"/>
    </row>
    <row r="206" spans="1:17" ht="24.95" customHeight="1">
      <c r="A206" s="157"/>
      <c r="B206" s="22" t="s">
        <v>306</v>
      </c>
      <c r="C206" s="22" t="s">
        <v>307</v>
      </c>
      <c r="D206" s="22" t="s">
        <v>36</v>
      </c>
      <c r="E206" s="22" t="s">
        <v>92</v>
      </c>
      <c r="F206" s="22"/>
      <c r="G206" s="54">
        <f t="shared" si="63"/>
        <v>10</v>
      </c>
      <c r="H206" s="34"/>
      <c r="I206" s="31">
        <v>10</v>
      </c>
      <c r="J206" s="31"/>
      <c r="K206" s="31"/>
      <c r="L206" s="31"/>
      <c r="M206" s="31"/>
      <c r="N206" s="31"/>
      <c r="O206" s="59"/>
      <c r="P206" s="59"/>
      <c r="Q206" s="22"/>
    </row>
    <row r="207" spans="1:17" ht="24.95" customHeight="1">
      <c r="A207" s="157"/>
      <c r="B207" s="22" t="s">
        <v>308</v>
      </c>
      <c r="C207" s="22" t="s">
        <v>309</v>
      </c>
      <c r="D207" s="22" t="s">
        <v>95</v>
      </c>
      <c r="E207" s="22" t="s">
        <v>92</v>
      </c>
      <c r="F207" s="22"/>
      <c r="G207" s="54">
        <f t="shared" si="63"/>
        <v>10</v>
      </c>
      <c r="H207" s="34"/>
      <c r="I207" s="31">
        <v>10</v>
      </c>
      <c r="J207" s="31"/>
      <c r="K207" s="31"/>
      <c r="L207" s="31"/>
      <c r="M207" s="31"/>
      <c r="N207" s="31"/>
      <c r="O207" s="59"/>
      <c r="P207" s="59"/>
      <c r="Q207" s="22"/>
    </row>
    <row r="208" spans="1:17" ht="24.95" customHeight="1">
      <c r="A208" s="158"/>
      <c r="B208" s="22" t="s">
        <v>310</v>
      </c>
      <c r="C208" s="22" t="s">
        <v>311</v>
      </c>
      <c r="D208" s="22" t="s">
        <v>95</v>
      </c>
      <c r="E208" s="22" t="s">
        <v>92</v>
      </c>
      <c r="F208" s="22"/>
      <c r="G208" s="54">
        <f t="shared" si="63"/>
        <v>10</v>
      </c>
      <c r="H208" s="34"/>
      <c r="I208" s="31">
        <v>10</v>
      </c>
      <c r="J208" s="31"/>
      <c r="K208" s="31"/>
      <c r="L208" s="31"/>
      <c r="M208" s="31"/>
      <c r="N208" s="31"/>
      <c r="O208" s="59"/>
      <c r="P208" s="59"/>
      <c r="Q208" s="22"/>
    </row>
    <row r="209" spans="1:17" ht="24.95" customHeight="1">
      <c r="A209" s="156" t="s">
        <v>312</v>
      </c>
      <c r="B209" s="144" t="s">
        <v>313</v>
      </c>
      <c r="C209" s="146"/>
      <c r="D209" s="33"/>
      <c r="E209" s="33"/>
      <c r="F209" s="33"/>
      <c r="G209" s="29">
        <f>SUM(G210,G215,G216,G219:G221)</f>
        <v>0</v>
      </c>
      <c r="H209" s="29">
        <f>SUM(H210,H215,H216,H219:H221)</f>
        <v>0</v>
      </c>
      <c r="I209" s="29">
        <f t="shared" ref="I209:P209" si="64">SUM(I210,I215,I216,I219:I221)</f>
        <v>30</v>
      </c>
      <c r="J209" s="29">
        <f t="shared" si="64"/>
        <v>-30</v>
      </c>
      <c r="K209" s="29">
        <f t="shared" si="64"/>
        <v>0</v>
      </c>
      <c r="L209" s="29">
        <f t="shared" si="64"/>
        <v>0</v>
      </c>
      <c r="M209" s="29">
        <f t="shared" si="64"/>
        <v>0</v>
      </c>
      <c r="N209" s="29">
        <f t="shared" si="64"/>
        <v>0</v>
      </c>
      <c r="O209" s="29">
        <f t="shared" si="64"/>
        <v>0</v>
      </c>
      <c r="P209" s="29">
        <f t="shared" si="64"/>
        <v>0</v>
      </c>
      <c r="Q209" s="31"/>
    </row>
    <row r="210" spans="1:17" ht="24.95" customHeight="1">
      <c r="A210" s="157"/>
      <c r="B210" s="156" t="s">
        <v>91</v>
      </c>
      <c r="C210" s="29" t="s">
        <v>90</v>
      </c>
      <c r="D210" s="33"/>
      <c r="E210" s="33"/>
      <c r="F210" s="33"/>
      <c r="G210" s="29">
        <f>SUM(G211:G214)</f>
        <v>-40</v>
      </c>
      <c r="H210" s="29">
        <f>SUM(H211:H214)</f>
        <v>0</v>
      </c>
      <c r="I210" s="29">
        <f t="shared" ref="I210:P210" si="65">SUM(I211:I214)</f>
        <v>10</v>
      </c>
      <c r="J210" s="29">
        <f t="shared" si="65"/>
        <v>-50</v>
      </c>
      <c r="K210" s="29">
        <f t="shared" si="65"/>
        <v>0</v>
      </c>
      <c r="L210" s="29">
        <f t="shared" si="65"/>
        <v>0</v>
      </c>
      <c r="M210" s="29">
        <f t="shared" si="65"/>
        <v>0</v>
      </c>
      <c r="N210" s="29">
        <f t="shared" si="65"/>
        <v>0</v>
      </c>
      <c r="O210" s="29">
        <f t="shared" si="65"/>
        <v>0</v>
      </c>
      <c r="P210" s="29">
        <f t="shared" si="65"/>
        <v>0</v>
      </c>
      <c r="Q210" s="31"/>
    </row>
    <row r="211" spans="1:17" ht="24.95" customHeight="1">
      <c r="A211" s="157"/>
      <c r="B211" s="157"/>
      <c r="C211" s="22" t="s">
        <v>91</v>
      </c>
      <c r="D211" s="22" t="s">
        <v>27</v>
      </c>
      <c r="E211" s="22" t="s">
        <v>92</v>
      </c>
      <c r="F211" s="22"/>
      <c r="G211" s="54">
        <f t="shared" ref="G211:G215" si="66">SUM(H211:P211)</f>
        <v>-60</v>
      </c>
      <c r="H211" s="34"/>
      <c r="I211" s="31"/>
      <c r="J211" s="22">
        <v>-60</v>
      </c>
      <c r="K211" s="31"/>
      <c r="L211" s="31"/>
      <c r="M211" s="31"/>
      <c r="N211" s="31"/>
      <c r="O211" s="59"/>
      <c r="P211" s="59"/>
      <c r="Q211" s="22" t="s">
        <v>178</v>
      </c>
    </row>
    <row r="212" spans="1:17" ht="24.95" customHeight="1">
      <c r="A212" s="157"/>
      <c r="B212" s="157"/>
      <c r="C212" s="22" t="s">
        <v>314</v>
      </c>
      <c r="D212" s="22" t="s">
        <v>27</v>
      </c>
      <c r="E212" s="22" t="s">
        <v>92</v>
      </c>
      <c r="F212" s="54"/>
      <c r="G212" s="54">
        <f t="shared" si="66"/>
        <v>-10</v>
      </c>
      <c r="H212" s="34"/>
      <c r="I212" s="31">
        <v>-10</v>
      </c>
      <c r="J212" s="31"/>
      <c r="K212" s="31"/>
      <c r="L212" s="31"/>
      <c r="M212" s="31"/>
      <c r="N212" s="31"/>
      <c r="O212" s="59"/>
      <c r="P212" s="59"/>
      <c r="Q212" s="22"/>
    </row>
    <row r="213" spans="1:17" ht="24.95" customHeight="1">
      <c r="A213" s="157"/>
      <c r="B213" s="157"/>
      <c r="C213" s="22" t="s">
        <v>315</v>
      </c>
      <c r="D213" s="22" t="s">
        <v>56</v>
      </c>
      <c r="E213" s="22" t="s">
        <v>92</v>
      </c>
      <c r="F213" s="22"/>
      <c r="G213" s="54">
        <f t="shared" si="66"/>
        <v>20</v>
      </c>
      <c r="H213" s="34"/>
      <c r="I213" s="31">
        <v>20</v>
      </c>
      <c r="J213" s="31"/>
      <c r="K213" s="31"/>
      <c r="L213" s="31"/>
      <c r="M213" s="31"/>
      <c r="N213" s="31"/>
      <c r="O213" s="59"/>
      <c r="P213" s="59"/>
      <c r="Q213" s="22"/>
    </row>
    <row r="214" spans="1:17" ht="24.95" customHeight="1">
      <c r="A214" s="157"/>
      <c r="B214" s="158"/>
      <c r="C214" s="22" t="s">
        <v>316</v>
      </c>
      <c r="D214" s="22" t="s">
        <v>56</v>
      </c>
      <c r="E214" s="22" t="s">
        <v>92</v>
      </c>
      <c r="F214" s="22"/>
      <c r="G214" s="54">
        <f t="shared" si="66"/>
        <v>10</v>
      </c>
      <c r="H214" s="34"/>
      <c r="I214" s="31"/>
      <c r="J214" s="22">
        <v>10</v>
      </c>
      <c r="K214" s="31"/>
      <c r="L214" s="31"/>
      <c r="M214" s="31"/>
      <c r="N214" s="31"/>
      <c r="O214" s="59"/>
      <c r="P214" s="59"/>
      <c r="Q214" s="22"/>
    </row>
    <row r="215" spans="1:17" ht="24.95" customHeight="1">
      <c r="A215" s="157"/>
      <c r="B215" s="22" t="s">
        <v>317</v>
      </c>
      <c r="C215" s="22" t="s">
        <v>318</v>
      </c>
      <c r="D215" s="22" t="s">
        <v>36</v>
      </c>
      <c r="E215" s="22" t="s">
        <v>92</v>
      </c>
      <c r="F215" s="22"/>
      <c r="G215" s="54">
        <f t="shared" si="66"/>
        <v>10</v>
      </c>
      <c r="H215" s="34"/>
      <c r="I215" s="31">
        <v>10</v>
      </c>
      <c r="J215" s="31"/>
      <c r="K215" s="31"/>
      <c r="L215" s="31"/>
      <c r="M215" s="31"/>
      <c r="N215" s="31"/>
      <c r="O215" s="59"/>
      <c r="P215" s="59"/>
      <c r="Q215" s="22"/>
    </row>
    <row r="216" spans="1:17" ht="24.95" customHeight="1">
      <c r="A216" s="157"/>
      <c r="B216" s="156" t="s">
        <v>319</v>
      </c>
      <c r="C216" s="19" t="s">
        <v>320</v>
      </c>
      <c r="D216" s="22"/>
      <c r="E216" s="22"/>
      <c r="F216" s="22"/>
      <c r="G216" s="38">
        <f>SUM(G217:G218)</f>
        <v>20</v>
      </c>
      <c r="H216" s="38">
        <f>SUM(H217:H218)</f>
        <v>0</v>
      </c>
      <c r="I216" s="38">
        <f t="shared" ref="I216:P216" si="67">SUM(I217:I218)</f>
        <v>10</v>
      </c>
      <c r="J216" s="38">
        <f t="shared" si="67"/>
        <v>10</v>
      </c>
      <c r="K216" s="38">
        <f t="shared" si="67"/>
        <v>0</v>
      </c>
      <c r="L216" s="38">
        <f t="shared" si="67"/>
        <v>0</v>
      </c>
      <c r="M216" s="38">
        <f t="shared" si="67"/>
        <v>0</v>
      </c>
      <c r="N216" s="38">
        <f t="shared" si="67"/>
        <v>0</v>
      </c>
      <c r="O216" s="38">
        <f t="shared" si="67"/>
        <v>0</v>
      </c>
      <c r="P216" s="38">
        <f t="shared" si="67"/>
        <v>0</v>
      </c>
      <c r="Q216" s="22"/>
    </row>
    <row r="217" spans="1:17" ht="24.95" customHeight="1">
      <c r="A217" s="157"/>
      <c r="B217" s="157"/>
      <c r="C217" s="22" t="s">
        <v>321</v>
      </c>
      <c r="D217" s="22" t="s">
        <v>56</v>
      </c>
      <c r="E217" s="22" t="s">
        <v>92</v>
      </c>
      <c r="F217" s="22"/>
      <c r="G217" s="54">
        <f t="shared" ref="G217:G221" si="68">SUM(H217:P217)</f>
        <v>10</v>
      </c>
      <c r="H217" s="34"/>
      <c r="I217" s="31"/>
      <c r="J217" s="22">
        <v>10</v>
      </c>
      <c r="K217" s="31"/>
      <c r="L217" s="31"/>
      <c r="M217" s="31"/>
      <c r="N217" s="31"/>
      <c r="O217" s="59"/>
      <c r="P217" s="59"/>
      <c r="Q217" s="22"/>
    </row>
    <row r="218" spans="1:17" ht="24.95" customHeight="1">
      <c r="A218" s="157"/>
      <c r="B218" s="158"/>
      <c r="C218" s="22" t="s">
        <v>322</v>
      </c>
      <c r="D218" s="22" t="s">
        <v>56</v>
      </c>
      <c r="E218" s="22" t="s">
        <v>92</v>
      </c>
      <c r="F218" s="22"/>
      <c r="G218" s="54">
        <f t="shared" si="68"/>
        <v>10</v>
      </c>
      <c r="H218" s="34"/>
      <c r="I218" s="31">
        <v>10</v>
      </c>
      <c r="J218" s="31"/>
      <c r="K218" s="31"/>
      <c r="L218" s="31"/>
      <c r="M218" s="31"/>
      <c r="N218" s="31"/>
      <c r="O218" s="59"/>
      <c r="P218" s="59"/>
      <c r="Q218" s="22"/>
    </row>
    <row r="219" spans="1:17" ht="24.95" customHeight="1">
      <c r="A219" s="157"/>
      <c r="B219" s="22" t="s">
        <v>323</v>
      </c>
      <c r="C219" s="22" t="s">
        <v>324</v>
      </c>
      <c r="D219" s="22" t="s">
        <v>36</v>
      </c>
      <c r="E219" s="22" t="s">
        <v>92</v>
      </c>
      <c r="F219" s="22"/>
      <c r="G219" s="54">
        <f t="shared" si="68"/>
        <v>10</v>
      </c>
      <c r="H219" s="34"/>
      <c r="I219" s="31"/>
      <c r="J219" s="22">
        <v>10</v>
      </c>
      <c r="K219" s="31"/>
      <c r="L219" s="31"/>
      <c r="M219" s="31"/>
      <c r="N219" s="31"/>
      <c r="O219" s="59"/>
      <c r="P219" s="59"/>
      <c r="Q219" s="22"/>
    </row>
    <row r="220" spans="1:17" ht="24.95" customHeight="1">
      <c r="A220" s="157"/>
      <c r="B220" s="22" t="s">
        <v>325</v>
      </c>
      <c r="C220" s="22" t="s">
        <v>326</v>
      </c>
      <c r="D220" s="22" t="s">
        <v>56</v>
      </c>
      <c r="E220" s="22" t="s">
        <v>92</v>
      </c>
      <c r="F220" s="22"/>
      <c r="G220" s="54">
        <f t="shared" si="68"/>
        <v>-10</v>
      </c>
      <c r="H220" s="34"/>
      <c r="I220" s="31">
        <v>-10</v>
      </c>
      <c r="J220" s="31"/>
      <c r="K220" s="31"/>
      <c r="L220" s="31"/>
      <c r="M220" s="31"/>
      <c r="N220" s="31"/>
      <c r="O220" s="59"/>
      <c r="P220" s="59"/>
      <c r="Q220" s="22"/>
    </row>
    <row r="221" spans="1:17" ht="24.95" customHeight="1">
      <c r="A221" s="158"/>
      <c r="B221" s="22" t="s">
        <v>327</v>
      </c>
      <c r="C221" s="22" t="s">
        <v>328</v>
      </c>
      <c r="D221" s="22" t="s">
        <v>56</v>
      </c>
      <c r="E221" s="22" t="s">
        <v>92</v>
      </c>
      <c r="F221" s="22"/>
      <c r="G221" s="54">
        <f t="shared" si="68"/>
        <v>10</v>
      </c>
      <c r="H221" s="34"/>
      <c r="I221" s="31">
        <v>10</v>
      </c>
      <c r="J221" s="31"/>
      <c r="K221" s="31"/>
      <c r="L221" s="31"/>
      <c r="M221" s="31"/>
      <c r="N221" s="31"/>
      <c r="O221" s="59"/>
      <c r="P221" s="59"/>
      <c r="Q221" s="22"/>
    </row>
    <row r="222" spans="1:17" ht="24.95" customHeight="1">
      <c r="A222" s="156" t="s">
        <v>329</v>
      </c>
      <c r="B222" s="144" t="s">
        <v>330</v>
      </c>
      <c r="C222" s="146"/>
      <c r="D222" s="33"/>
      <c r="E222" s="33"/>
      <c r="F222" s="33"/>
      <c r="G222" s="29">
        <f>SUM(G223,G228:G229)</f>
        <v>10</v>
      </c>
      <c r="H222" s="29">
        <f>SUM(H223,H228:H229)</f>
        <v>0</v>
      </c>
      <c r="I222" s="29">
        <f t="shared" ref="I222:P222" si="69">SUM(I223,I228:I229)</f>
        <v>40</v>
      </c>
      <c r="J222" s="29">
        <f t="shared" si="69"/>
        <v>-30</v>
      </c>
      <c r="K222" s="29">
        <f t="shared" si="69"/>
        <v>0</v>
      </c>
      <c r="L222" s="29">
        <f t="shared" si="69"/>
        <v>0</v>
      </c>
      <c r="M222" s="29">
        <f t="shared" si="69"/>
        <v>0</v>
      </c>
      <c r="N222" s="29">
        <f t="shared" si="69"/>
        <v>0</v>
      </c>
      <c r="O222" s="29">
        <f t="shared" si="69"/>
        <v>0</v>
      </c>
      <c r="P222" s="29">
        <f t="shared" si="69"/>
        <v>0</v>
      </c>
      <c r="Q222" s="31"/>
    </row>
    <row r="223" spans="1:17" ht="24.95" customHeight="1">
      <c r="A223" s="157"/>
      <c r="B223" s="156" t="s">
        <v>91</v>
      </c>
      <c r="C223" s="29" t="s">
        <v>90</v>
      </c>
      <c r="D223" s="33"/>
      <c r="E223" s="33"/>
      <c r="F223" s="33"/>
      <c r="G223" s="29">
        <f>SUM(G224:G227)</f>
        <v>-10</v>
      </c>
      <c r="H223" s="29">
        <f>SUM(H224:H227)</f>
        <v>0</v>
      </c>
      <c r="I223" s="29">
        <f t="shared" ref="I223:P223" si="70">SUM(I224:I227)</f>
        <v>20</v>
      </c>
      <c r="J223" s="29">
        <f t="shared" si="70"/>
        <v>-30</v>
      </c>
      <c r="K223" s="29">
        <f t="shared" si="70"/>
        <v>0</v>
      </c>
      <c r="L223" s="29">
        <f t="shared" si="70"/>
        <v>0</v>
      </c>
      <c r="M223" s="29">
        <f t="shared" si="70"/>
        <v>0</v>
      </c>
      <c r="N223" s="29">
        <f t="shared" si="70"/>
        <v>0</v>
      </c>
      <c r="O223" s="29">
        <f t="shared" si="70"/>
        <v>0</v>
      </c>
      <c r="P223" s="29">
        <f t="shared" si="70"/>
        <v>0</v>
      </c>
      <c r="Q223" s="31"/>
    </row>
    <row r="224" spans="1:17" ht="24.95" customHeight="1">
      <c r="A224" s="157"/>
      <c r="B224" s="157"/>
      <c r="C224" s="22" t="s">
        <v>91</v>
      </c>
      <c r="D224" s="22" t="s">
        <v>27</v>
      </c>
      <c r="E224" s="22" t="s">
        <v>92</v>
      </c>
      <c r="F224" s="22"/>
      <c r="G224" s="54">
        <f t="shared" ref="G224:G229" si="71">SUM(H224:P224)</f>
        <v>-40</v>
      </c>
      <c r="H224" s="34"/>
      <c r="I224" s="31"/>
      <c r="J224" s="22">
        <v>-40</v>
      </c>
      <c r="K224" s="31"/>
      <c r="L224" s="31"/>
      <c r="M224" s="31"/>
      <c r="N224" s="31"/>
      <c r="O224" s="59"/>
      <c r="P224" s="59"/>
      <c r="Q224" s="22" t="s">
        <v>219</v>
      </c>
    </row>
    <row r="225" spans="1:17" ht="24.95" customHeight="1">
      <c r="A225" s="157"/>
      <c r="B225" s="157"/>
      <c r="C225" s="22" t="s">
        <v>331</v>
      </c>
      <c r="D225" s="22" t="s">
        <v>95</v>
      </c>
      <c r="E225" s="22" t="s">
        <v>92</v>
      </c>
      <c r="F225" s="22"/>
      <c r="G225" s="54">
        <f t="shared" si="71"/>
        <v>10</v>
      </c>
      <c r="H225" s="34"/>
      <c r="I225" s="31">
        <v>10</v>
      </c>
      <c r="J225" s="31"/>
      <c r="K225" s="31"/>
      <c r="L225" s="31"/>
      <c r="M225" s="31"/>
      <c r="N225" s="31"/>
      <c r="O225" s="59"/>
      <c r="P225" s="59"/>
      <c r="Q225" s="22"/>
    </row>
    <row r="226" spans="1:17" ht="24.95" customHeight="1">
      <c r="A226" s="157"/>
      <c r="B226" s="157"/>
      <c r="C226" s="22" t="s">
        <v>332</v>
      </c>
      <c r="D226" s="22" t="s">
        <v>56</v>
      </c>
      <c r="E226" s="22" t="s">
        <v>92</v>
      </c>
      <c r="F226" s="22"/>
      <c r="G226" s="54">
        <f t="shared" si="71"/>
        <v>10</v>
      </c>
      <c r="H226" s="34"/>
      <c r="I226" s="31">
        <v>10</v>
      </c>
      <c r="J226" s="31"/>
      <c r="K226" s="31"/>
      <c r="L226" s="31"/>
      <c r="M226" s="31"/>
      <c r="N226" s="31"/>
      <c r="O226" s="59"/>
      <c r="P226" s="59"/>
      <c r="Q226" s="22"/>
    </row>
    <row r="227" spans="1:17" ht="24.95" customHeight="1">
      <c r="A227" s="157"/>
      <c r="B227" s="158"/>
      <c r="C227" s="22" t="s">
        <v>333</v>
      </c>
      <c r="D227" s="22" t="s">
        <v>95</v>
      </c>
      <c r="E227" s="22" t="s">
        <v>92</v>
      </c>
      <c r="F227" s="22"/>
      <c r="G227" s="54">
        <f t="shared" si="71"/>
        <v>10</v>
      </c>
      <c r="H227" s="34"/>
      <c r="I227" s="31"/>
      <c r="J227" s="22">
        <v>10</v>
      </c>
      <c r="K227" s="31"/>
      <c r="L227" s="31"/>
      <c r="M227" s="31"/>
      <c r="N227" s="31"/>
      <c r="O227" s="59"/>
      <c r="P227" s="59"/>
      <c r="Q227" s="22"/>
    </row>
    <row r="228" spans="1:17" ht="24.95" customHeight="1">
      <c r="A228" s="157"/>
      <c r="B228" s="22" t="s">
        <v>334</v>
      </c>
      <c r="C228" s="22" t="s">
        <v>335</v>
      </c>
      <c r="D228" s="22" t="s">
        <v>56</v>
      </c>
      <c r="E228" s="22" t="s">
        <v>92</v>
      </c>
      <c r="F228" s="22"/>
      <c r="G228" s="54">
        <f t="shared" si="71"/>
        <v>10</v>
      </c>
      <c r="H228" s="34"/>
      <c r="I228" s="31">
        <v>10</v>
      </c>
      <c r="J228" s="31"/>
      <c r="K228" s="31"/>
      <c r="L228" s="31"/>
      <c r="M228" s="31"/>
      <c r="N228" s="31"/>
      <c r="O228" s="59"/>
      <c r="P228" s="59"/>
      <c r="Q228" s="22"/>
    </row>
    <row r="229" spans="1:17" ht="24.95" customHeight="1">
      <c r="A229" s="158"/>
      <c r="B229" s="31" t="s">
        <v>336</v>
      </c>
      <c r="C229" s="22" t="s">
        <v>337</v>
      </c>
      <c r="D229" s="22" t="s">
        <v>36</v>
      </c>
      <c r="E229" s="22" t="s">
        <v>92</v>
      </c>
      <c r="F229" s="22"/>
      <c r="G229" s="54">
        <f t="shared" si="71"/>
        <v>10</v>
      </c>
      <c r="H229" s="34"/>
      <c r="I229" s="31">
        <v>10</v>
      </c>
      <c r="J229" s="31"/>
      <c r="K229" s="31"/>
      <c r="L229" s="31"/>
      <c r="M229" s="31"/>
      <c r="N229" s="31"/>
      <c r="O229" s="59"/>
      <c r="P229" s="59"/>
      <c r="Q229" s="22"/>
    </row>
    <row r="230" spans="1:17" ht="24.95" customHeight="1">
      <c r="A230" s="156" t="s">
        <v>338</v>
      </c>
      <c r="B230" s="144" t="s">
        <v>339</v>
      </c>
      <c r="C230" s="146"/>
      <c r="D230" s="33"/>
      <c r="E230" s="33"/>
      <c r="F230" s="33"/>
      <c r="G230" s="29">
        <f>SUM(G231,G236,G237,G240)</f>
        <v>30</v>
      </c>
      <c r="H230" s="29">
        <f>SUM(H231,H236,H237,H240)</f>
        <v>0</v>
      </c>
      <c r="I230" s="29">
        <f t="shared" ref="I230:P230" si="72">SUM(I231,I236,I237,I240)</f>
        <v>40</v>
      </c>
      <c r="J230" s="29">
        <f t="shared" si="72"/>
        <v>-10</v>
      </c>
      <c r="K230" s="29">
        <f t="shared" si="72"/>
        <v>0</v>
      </c>
      <c r="L230" s="29">
        <f t="shared" si="72"/>
        <v>0</v>
      </c>
      <c r="M230" s="29">
        <f t="shared" si="72"/>
        <v>0</v>
      </c>
      <c r="N230" s="29">
        <f t="shared" si="72"/>
        <v>0</v>
      </c>
      <c r="O230" s="29">
        <f t="shared" si="72"/>
        <v>0</v>
      </c>
      <c r="P230" s="29">
        <f t="shared" si="72"/>
        <v>0</v>
      </c>
      <c r="Q230" s="31"/>
    </row>
    <row r="231" spans="1:17" ht="24.95" customHeight="1">
      <c r="A231" s="157"/>
      <c r="B231" s="156" t="s">
        <v>91</v>
      </c>
      <c r="C231" s="29" t="s">
        <v>90</v>
      </c>
      <c r="D231" s="33"/>
      <c r="E231" s="33"/>
      <c r="F231" s="33"/>
      <c r="G231" s="29">
        <f>SUM(G232:G235)</f>
        <v>-10</v>
      </c>
      <c r="H231" s="29">
        <f>SUM(H232:H235)</f>
        <v>0</v>
      </c>
      <c r="I231" s="29">
        <f t="shared" ref="I231:P231" si="73">SUM(I232:I235)</f>
        <v>20</v>
      </c>
      <c r="J231" s="29">
        <f t="shared" si="73"/>
        <v>-30</v>
      </c>
      <c r="K231" s="29">
        <f t="shared" si="73"/>
        <v>0</v>
      </c>
      <c r="L231" s="29">
        <f t="shared" si="73"/>
        <v>0</v>
      </c>
      <c r="M231" s="29">
        <f t="shared" si="73"/>
        <v>0</v>
      </c>
      <c r="N231" s="29">
        <f t="shared" si="73"/>
        <v>0</v>
      </c>
      <c r="O231" s="29">
        <f t="shared" si="73"/>
        <v>0</v>
      </c>
      <c r="P231" s="29">
        <f t="shared" si="73"/>
        <v>0</v>
      </c>
      <c r="Q231" s="31"/>
    </row>
    <row r="232" spans="1:17" ht="24.95" customHeight="1">
      <c r="A232" s="157"/>
      <c r="B232" s="157"/>
      <c r="C232" s="22" t="s">
        <v>91</v>
      </c>
      <c r="D232" s="22" t="s">
        <v>27</v>
      </c>
      <c r="E232" s="22" t="s">
        <v>92</v>
      </c>
      <c r="F232" s="22"/>
      <c r="G232" s="54">
        <f t="shared" ref="G232:G236" si="74">SUM(H232:P232)</f>
        <v>-40</v>
      </c>
      <c r="H232" s="34"/>
      <c r="I232" s="31"/>
      <c r="J232" s="22">
        <v>-40</v>
      </c>
      <c r="K232" s="31"/>
      <c r="L232" s="31"/>
      <c r="M232" s="31"/>
      <c r="N232" s="31"/>
      <c r="O232" s="59"/>
      <c r="P232" s="59"/>
      <c r="Q232" s="22" t="s">
        <v>219</v>
      </c>
    </row>
    <row r="233" spans="1:17" ht="24.95" customHeight="1">
      <c r="A233" s="157"/>
      <c r="B233" s="157"/>
      <c r="C233" s="22" t="s">
        <v>340</v>
      </c>
      <c r="D233" s="22" t="s">
        <v>36</v>
      </c>
      <c r="E233" s="22" t="s">
        <v>92</v>
      </c>
      <c r="F233" s="22"/>
      <c r="G233" s="54">
        <f t="shared" si="74"/>
        <v>10</v>
      </c>
      <c r="H233" s="34"/>
      <c r="I233" s="31">
        <v>10</v>
      </c>
      <c r="J233" s="31"/>
      <c r="K233" s="31"/>
      <c r="L233" s="31"/>
      <c r="M233" s="31"/>
      <c r="N233" s="31"/>
      <c r="O233" s="59"/>
      <c r="P233" s="59"/>
      <c r="Q233" s="22"/>
    </row>
    <row r="234" spans="1:17" ht="24.95" customHeight="1">
      <c r="A234" s="157"/>
      <c r="B234" s="157"/>
      <c r="C234" s="22" t="s">
        <v>341</v>
      </c>
      <c r="D234" s="22" t="s">
        <v>36</v>
      </c>
      <c r="E234" s="22" t="s">
        <v>92</v>
      </c>
      <c r="F234" s="22"/>
      <c r="G234" s="54">
        <f t="shared" si="74"/>
        <v>10</v>
      </c>
      <c r="H234" s="34"/>
      <c r="I234" s="31">
        <v>10</v>
      </c>
      <c r="J234" s="31"/>
      <c r="K234" s="31"/>
      <c r="L234" s="31"/>
      <c r="M234" s="31"/>
      <c r="N234" s="31"/>
      <c r="O234" s="59"/>
      <c r="P234" s="59"/>
      <c r="Q234" s="22"/>
    </row>
    <row r="235" spans="1:17" ht="24.95" customHeight="1">
      <c r="A235" s="157"/>
      <c r="B235" s="158"/>
      <c r="C235" s="22" t="s">
        <v>342</v>
      </c>
      <c r="D235" s="22" t="s">
        <v>56</v>
      </c>
      <c r="E235" s="22" t="s">
        <v>92</v>
      </c>
      <c r="F235" s="22"/>
      <c r="G235" s="54">
        <f t="shared" si="74"/>
        <v>10</v>
      </c>
      <c r="H235" s="34"/>
      <c r="I235" s="31"/>
      <c r="J235" s="22">
        <v>10</v>
      </c>
      <c r="K235" s="31"/>
      <c r="L235" s="31"/>
      <c r="M235" s="31"/>
      <c r="N235" s="31"/>
      <c r="O235" s="59"/>
      <c r="P235" s="59"/>
      <c r="Q235" s="22"/>
    </row>
    <row r="236" spans="1:17" ht="24.95" customHeight="1">
      <c r="A236" s="157"/>
      <c r="B236" s="22" t="s">
        <v>343</v>
      </c>
      <c r="C236" s="22" t="s">
        <v>344</v>
      </c>
      <c r="D236" s="22" t="s">
        <v>56</v>
      </c>
      <c r="E236" s="22" t="s">
        <v>92</v>
      </c>
      <c r="F236" s="22"/>
      <c r="G236" s="54">
        <f t="shared" si="74"/>
        <v>10</v>
      </c>
      <c r="H236" s="34"/>
      <c r="I236" s="31"/>
      <c r="J236" s="22">
        <v>10</v>
      </c>
      <c r="K236" s="31"/>
      <c r="L236" s="31"/>
      <c r="M236" s="31"/>
      <c r="N236" s="31"/>
      <c r="O236" s="59"/>
      <c r="P236" s="59"/>
      <c r="Q236" s="22"/>
    </row>
    <row r="237" spans="1:17" ht="24.95" customHeight="1">
      <c r="A237" s="157"/>
      <c r="B237" s="156" t="s">
        <v>345</v>
      </c>
      <c r="C237" s="19" t="s">
        <v>346</v>
      </c>
      <c r="D237" s="22"/>
      <c r="E237" s="22"/>
      <c r="F237" s="22"/>
      <c r="G237" s="38">
        <f>SUM(G238:G239)</f>
        <v>20</v>
      </c>
      <c r="H237" s="38">
        <f>SUM(H238:H239)</f>
        <v>0</v>
      </c>
      <c r="I237" s="38">
        <f t="shared" ref="I237:P237" si="75">SUM(I238:I239)</f>
        <v>10</v>
      </c>
      <c r="J237" s="38">
        <f t="shared" si="75"/>
        <v>10</v>
      </c>
      <c r="K237" s="38">
        <f t="shared" si="75"/>
        <v>0</v>
      </c>
      <c r="L237" s="38">
        <f t="shared" si="75"/>
        <v>0</v>
      </c>
      <c r="M237" s="38">
        <f t="shared" si="75"/>
        <v>0</v>
      </c>
      <c r="N237" s="38">
        <f t="shared" si="75"/>
        <v>0</v>
      </c>
      <c r="O237" s="38">
        <f t="shared" si="75"/>
        <v>0</v>
      </c>
      <c r="P237" s="38">
        <f t="shared" si="75"/>
        <v>0</v>
      </c>
      <c r="Q237" s="22"/>
    </row>
    <row r="238" spans="1:17" ht="24.95" customHeight="1">
      <c r="A238" s="157"/>
      <c r="B238" s="157"/>
      <c r="C238" s="22" t="s">
        <v>347</v>
      </c>
      <c r="D238" s="22" t="s">
        <v>56</v>
      </c>
      <c r="E238" s="22" t="s">
        <v>92</v>
      </c>
      <c r="F238" s="22"/>
      <c r="G238" s="54">
        <f t="shared" ref="G238:G240" si="76">SUM(H238:P238)</f>
        <v>10</v>
      </c>
      <c r="H238" s="34"/>
      <c r="I238" s="31"/>
      <c r="J238" s="22">
        <v>10</v>
      </c>
      <c r="K238" s="31"/>
      <c r="L238" s="31"/>
      <c r="M238" s="31"/>
      <c r="N238" s="31"/>
      <c r="O238" s="59"/>
      <c r="P238" s="59"/>
      <c r="Q238" s="22"/>
    </row>
    <row r="239" spans="1:17" ht="24.95" customHeight="1">
      <c r="A239" s="157"/>
      <c r="B239" s="158"/>
      <c r="C239" s="22" t="s">
        <v>348</v>
      </c>
      <c r="D239" s="22" t="s">
        <v>74</v>
      </c>
      <c r="E239" s="22" t="s">
        <v>92</v>
      </c>
      <c r="F239" s="22"/>
      <c r="G239" s="54">
        <f t="shared" si="76"/>
        <v>10</v>
      </c>
      <c r="H239" s="34"/>
      <c r="I239" s="31">
        <v>10</v>
      </c>
      <c r="J239" s="31"/>
      <c r="K239" s="31"/>
      <c r="L239" s="31"/>
      <c r="M239" s="31"/>
      <c r="N239" s="31"/>
      <c r="O239" s="59"/>
      <c r="P239" s="59"/>
      <c r="Q239" s="22"/>
    </row>
    <row r="240" spans="1:17" ht="24.95" customHeight="1">
      <c r="A240" s="158"/>
      <c r="B240" s="31" t="s">
        <v>349</v>
      </c>
      <c r="C240" s="22" t="s">
        <v>350</v>
      </c>
      <c r="D240" s="22" t="s">
        <v>27</v>
      </c>
      <c r="E240" s="22" t="s">
        <v>92</v>
      </c>
      <c r="F240" s="54"/>
      <c r="G240" s="54">
        <f t="shared" si="76"/>
        <v>10</v>
      </c>
      <c r="H240" s="34"/>
      <c r="I240" s="31">
        <v>10</v>
      </c>
      <c r="J240" s="31"/>
      <c r="K240" s="31"/>
      <c r="L240" s="31"/>
      <c r="M240" s="31"/>
      <c r="N240" s="31"/>
      <c r="O240" s="59"/>
      <c r="P240" s="59"/>
      <c r="Q240" s="22"/>
    </row>
    <row r="241" spans="1:17" ht="24.95" customHeight="1">
      <c r="A241" s="159" t="s">
        <v>720</v>
      </c>
      <c r="B241" s="144" t="s">
        <v>352</v>
      </c>
      <c r="C241" s="146"/>
      <c r="D241" s="33"/>
      <c r="E241" s="33"/>
      <c r="F241" s="33"/>
      <c r="G241" s="29">
        <f>SUM(G242,G246:G248)</f>
        <v>50</v>
      </c>
      <c r="H241" s="29">
        <f>SUM(H242,H246:H248)</f>
        <v>0</v>
      </c>
      <c r="I241" s="29">
        <f t="shared" ref="I241:P241" si="77">SUM(I242,I246:I248)</f>
        <v>30</v>
      </c>
      <c r="J241" s="29">
        <f t="shared" si="77"/>
        <v>-10</v>
      </c>
      <c r="K241" s="29">
        <f t="shared" si="77"/>
        <v>0</v>
      </c>
      <c r="L241" s="29">
        <f t="shared" si="77"/>
        <v>30</v>
      </c>
      <c r="M241" s="29">
        <f t="shared" si="77"/>
        <v>0</v>
      </c>
      <c r="N241" s="29">
        <f t="shared" si="77"/>
        <v>0</v>
      </c>
      <c r="O241" s="29">
        <f t="shared" si="77"/>
        <v>0</v>
      </c>
      <c r="P241" s="29">
        <f t="shared" si="77"/>
        <v>0</v>
      </c>
      <c r="Q241" s="31"/>
    </row>
    <row r="242" spans="1:17" ht="24.95" customHeight="1">
      <c r="A242" s="160"/>
      <c r="B242" s="159" t="s">
        <v>91</v>
      </c>
      <c r="C242" s="29" t="s">
        <v>90</v>
      </c>
      <c r="D242" s="33"/>
      <c r="E242" s="33"/>
      <c r="F242" s="33"/>
      <c r="G242" s="29">
        <f>SUM(G243:G245)</f>
        <v>-10</v>
      </c>
      <c r="H242" s="29">
        <f>SUM(H243:H245)</f>
        <v>0</v>
      </c>
      <c r="I242" s="29">
        <f t="shared" ref="I242:P242" si="78">SUM(I243:I245)</f>
        <v>10</v>
      </c>
      <c r="J242" s="29">
        <f t="shared" si="78"/>
        <v>-20</v>
      </c>
      <c r="K242" s="29">
        <f t="shared" si="78"/>
        <v>0</v>
      </c>
      <c r="L242" s="29">
        <f t="shared" si="78"/>
        <v>0</v>
      </c>
      <c r="M242" s="29">
        <f t="shared" si="78"/>
        <v>0</v>
      </c>
      <c r="N242" s="29">
        <f t="shared" si="78"/>
        <v>0</v>
      </c>
      <c r="O242" s="29">
        <f t="shared" si="78"/>
        <v>0</v>
      </c>
      <c r="P242" s="29">
        <f t="shared" si="78"/>
        <v>0</v>
      </c>
      <c r="Q242" s="31"/>
    </row>
    <row r="243" spans="1:17" ht="24.95" customHeight="1">
      <c r="A243" s="160"/>
      <c r="B243" s="160"/>
      <c r="C243" s="22" t="s">
        <v>91</v>
      </c>
      <c r="D243" s="22" t="s">
        <v>27</v>
      </c>
      <c r="E243" s="22" t="s">
        <v>92</v>
      </c>
      <c r="F243" s="22"/>
      <c r="G243" s="54">
        <f t="shared" ref="G243:G248" si="79">SUM(H243:P243)</f>
        <v>-30</v>
      </c>
      <c r="H243" s="34"/>
      <c r="I243" s="31"/>
      <c r="J243" s="22">
        <v>-30</v>
      </c>
      <c r="K243" s="31"/>
      <c r="L243" s="31"/>
      <c r="M243" s="31"/>
      <c r="N243" s="31"/>
      <c r="O243" s="59"/>
      <c r="P243" s="59"/>
      <c r="Q243" s="22" t="s">
        <v>139</v>
      </c>
    </row>
    <row r="244" spans="1:17" ht="24.95" customHeight="1">
      <c r="A244" s="160"/>
      <c r="B244" s="160"/>
      <c r="C244" s="22" t="s">
        <v>353</v>
      </c>
      <c r="D244" s="22" t="s">
        <v>56</v>
      </c>
      <c r="E244" s="22" t="s">
        <v>92</v>
      </c>
      <c r="F244" s="22"/>
      <c r="G244" s="54">
        <f t="shared" si="79"/>
        <v>10</v>
      </c>
      <c r="H244" s="34"/>
      <c r="I244" s="31">
        <v>10</v>
      </c>
      <c r="J244" s="31"/>
      <c r="K244" s="31"/>
      <c r="L244" s="31"/>
      <c r="M244" s="31"/>
      <c r="N244" s="31"/>
      <c r="O244" s="59"/>
      <c r="P244" s="59"/>
      <c r="Q244" s="31"/>
    </row>
    <row r="245" spans="1:17" ht="24.95" customHeight="1">
      <c r="A245" s="160"/>
      <c r="B245" s="161"/>
      <c r="C245" s="22" t="s">
        <v>354</v>
      </c>
      <c r="D245" s="22" t="s">
        <v>299</v>
      </c>
      <c r="E245" s="22" t="s">
        <v>92</v>
      </c>
      <c r="F245" s="22"/>
      <c r="G245" s="54">
        <f t="shared" si="79"/>
        <v>10</v>
      </c>
      <c r="H245" s="34"/>
      <c r="I245" s="31"/>
      <c r="J245" s="22">
        <v>10</v>
      </c>
      <c r="K245" s="31"/>
      <c r="L245" s="31"/>
      <c r="M245" s="31"/>
      <c r="N245" s="31"/>
      <c r="O245" s="59"/>
      <c r="P245" s="59"/>
      <c r="Q245" s="31"/>
    </row>
    <row r="246" spans="1:17" ht="24.95" customHeight="1">
      <c r="A246" s="160"/>
      <c r="B246" s="31" t="s">
        <v>355</v>
      </c>
      <c r="C246" s="22" t="s">
        <v>356</v>
      </c>
      <c r="D246" s="22" t="s">
        <v>36</v>
      </c>
      <c r="E246" s="22" t="s">
        <v>92</v>
      </c>
      <c r="F246" s="22"/>
      <c r="G246" s="54">
        <f t="shared" si="79"/>
        <v>10</v>
      </c>
      <c r="H246" s="34"/>
      <c r="I246" s="31">
        <v>10</v>
      </c>
      <c r="J246" s="31"/>
      <c r="K246" s="31"/>
      <c r="L246" s="31"/>
      <c r="M246" s="31"/>
      <c r="N246" s="31"/>
      <c r="O246" s="59"/>
      <c r="P246" s="59"/>
      <c r="Q246" s="22"/>
    </row>
    <row r="247" spans="1:17" ht="24.95" customHeight="1">
      <c r="A247" s="160"/>
      <c r="B247" s="22" t="s">
        <v>357</v>
      </c>
      <c r="C247" s="22" t="s">
        <v>358</v>
      </c>
      <c r="D247" s="22" t="s">
        <v>56</v>
      </c>
      <c r="E247" s="22" t="s">
        <v>92</v>
      </c>
      <c r="F247" s="22"/>
      <c r="G247" s="54">
        <f t="shared" si="79"/>
        <v>20</v>
      </c>
      <c r="H247" s="34"/>
      <c r="I247" s="31">
        <v>10</v>
      </c>
      <c r="J247" s="31">
        <v>10</v>
      </c>
      <c r="K247" s="31"/>
      <c r="L247" s="31"/>
      <c r="M247" s="31"/>
      <c r="N247" s="31"/>
      <c r="O247" s="59"/>
      <c r="P247" s="59"/>
      <c r="Q247" s="22"/>
    </row>
    <row r="248" spans="1:17" ht="24.95" customHeight="1">
      <c r="A248" s="161"/>
      <c r="B248" s="22" t="s">
        <v>359</v>
      </c>
      <c r="C248" s="22" t="s">
        <v>360</v>
      </c>
      <c r="D248" s="22" t="s">
        <v>27</v>
      </c>
      <c r="E248" s="22" t="s">
        <v>92</v>
      </c>
      <c r="F248" s="33"/>
      <c r="G248" s="54">
        <f t="shared" si="79"/>
        <v>30</v>
      </c>
      <c r="H248" s="34"/>
      <c r="I248" s="34"/>
      <c r="J248" s="34"/>
      <c r="K248" s="34"/>
      <c r="L248" s="34">
        <v>30</v>
      </c>
      <c r="M248" s="34"/>
      <c r="N248" s="34"/>
      <c r="O248" s="137"/>
      <c r="P248" s="137"/>
      <c r="Q248" s="34"/>
    </row>
  </sheetData>
  <autoFilter ref="A52:Q248"/>
  <mergeCells count="73">
    <mergeCell ref="B242:B245"/>
    <mergeCell ref="B210:B214"/>
    <mergeCell ref="B216:B218"/>
    <mergeCell ref="B223:B227"/>
    <mergeCell ref="B231:B235"/>
    <mergeCell ref="B237:B239"/>
    <mergeCell ref="B147:B149"/>
    <mergeCell ref="B152:B154"/>
    <mergeCell ref="B158:B164"/>
    <mergeCell ref="B165:B167"/>
    <mergeCell ref="B169:B171"/>
    <mergeCell ref="A230:A240"/>
    <mergeCell ref="A241:A248"/>
    <mergeCell ref="B9:B16"/>
    <mergeCell ref="B54:B69"/>
    <mergeCell ref="B70:B75"/>
    <mergeCell ref="B76:B78"/>
    <mergeCell ref="B79:B81"/>
    <mergeCell ref="B82:B84"/>
    <mergeCell ref="B89:B97"/>
    <mergeCell ref="B98:B100"/>
    <mergeCell ref="B108:B110"/>
    <mergeCell ref="B115:B120"/>
    <mergeCell ref="B124:B126"/>
    <mergeCell ref="B134:B136"/>
    <mergeCell ref="B137:B139"/>
    <mergeCell ref="B142:B146"/>
    <mergeCell ref="B222:C222"/>
    <mergeCell ref="B230:C230"/>
    <mergeCell ref="B241:C241"/>
    <mergeCell ref="A8:A43"/>
    <mergeCell ref="A53:A87"/>
    <mergeCell ref="A88:A104"/>
    <mergeCell ref="A105:A113"/>
    <mergeCell ref="A114:A128"/>
    <mergeCell ref="A129:A140"/>
    <mergeCell ref="A141:A156"/>
    <mergeCell ref="A157:A176"/>
    <mergeCell ref="A177:A182"/>
    <mergeCell ref="A183:A194"/>
    <mergeCell ref="A195:A208"/>
    <mergeCell ref="A209:A221"/>
    <mergeCell ref="A222:A229"/>
    <mergeCell ref="B157:C157"/>
    <mergeCell ref="B177:C177"/>
    <mergeCell ref="B183:C183"/>
    <mergeCell ref="B195:C195"/>
    <mergeCell ref="B209:C209"/>
    <mergeCell ref="B173:B175"/>
    <mergeCell ref="B178:B180"/>
    <mergeCell ref="B184:B187"/>
    <mergeCell ref="B188:B190"/>
    <mergeCell ref="B196:B201"/>
    <mergeCell ref="B88:C88"/>
    <mergeCell ref="B105:C105"/>
    <mergeCell ref="B114:C114"/>
    <mergeCell ref="B129:C129"/>
    <mergeCell ref="B141:C141"/>
    <mergeCell ref="A48:B48"/>
    <mergeCell ref="A49:B49"/>
    <mergeCell ref="A50:C50"/>
    <mergeCell ref="A52:C52"/>
    <mergeCell ref="B53:C53"/>
    <mergeCell ref="B8:C8"/>
    <mergeCell ref="A44:C44"/>
    <mergeCell ref="A45:B45"/>
    <mergeCell ref="A46:B46"/>
    <mergeCell ref="A47:B47"/>
    <mergeCell ref="A2:Q2"/>
    <mergeCell ref="N3:O3"/>
    <mergeCell ref="A5:C5"/>
    <mergeCell ref="A6:C6"/>
    <mergeCell ref="A7:C7"/>
  </mergeCells>
  <phoneticPr fontId="40" type="noConversion"/>
  <pageMargins left="0.75138888888888899" right="0.75138888888888899" top="1" bottom="1" header="0.5" footer="0.5"/>
  <pageSetup paperSize="9" scale="65"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workbookViewId="0">
      <pane ySplit="3" topLeftCell="A4" activePane="bottomLeft" state="frozen"/>
      <selection pane="bottomLeft" activeCell="J9" sqref="J9"/>
    </sheetView>
  </sheetViews>
  <sheetFormatPr defaultColWidth="9" defaultRowHeight="30" customHeight="1"/>
  <cols>
    <col min="2" max="2" width="16.75" style="3" customWidth="1"/>
    <col min="3" max="3" width="20.5" style="74" customWidth="1"/>
    <col min="4" max="4" width="27.25" style="74" customWidth="1"/>
    <col min="5" max="5" width="7.25" customWidth="1"/>
    <col min="6" max="6" width="26.625" style="74" customWidth="1"/>
    <col min="7" max="7" width="11" customWidth="1"/>
    <col min="8" max="8" width="9" customWidth="1"/>
    <col min="10" max="10" width="25.25" style="74" customWidth="1"/>
  </cols>
  <sheetData>
    <row r="1" spans="1:10" ht="30" customHeight="1">
      <c r="A1" s="75" t="s">
        <v>361</v>
      </c>
      <c r="B1" s="76"/>
      <c r="C1" s="77"/>
      <c r="D1" s="77"/>
      <c r="E1" s="77"/>
      <c r="F1" s="77"/>
      <c r="G1" s="78"/>
      <c r="H1" s="79"/>
      <c r="I1" s="120"/>
      <c r="J1" s="121"/>
    </row>
    <row r="2" spans="1:10" ht="30" customHeight="1">
      <c r="A2" s="163" t="s">
        <v>362</v>
      </c>
      <c r="B2" s="163"/>
      <c r="C2" s="164"/>
      <c r="D2" s="164"/>
      <c r="E2" s="164"/>
      <c r="F2" s="164"/>
      <c r="G2" s="163"/>
      <c r="H2" s="163"/>
      <c r="I2" s="165"/>
      <c r="J2" s="164"/>
    </row>
    <row r="3" spans="1:10" s="3" customFormat="1" ht="41.1" customHeight="1">
      <c r="A3" s="80" t="s">
        <v>363</v>
      </c>
      <c r="B3" s="80" t="s">
        <v>364</v>
      </c>
      <c r="C3" s="80" t="s">
        <v>365</v>
      </c>
      <c r="D3" s="80" t="s">
        <v>366</v>
      </c>
      <c r="E3" s="80" t="s">
        <v>367</v>
      </c>
      <c r="F3" s="80" t="s">
        <v>368</v>
      </c>
      <c r="G3" s="80" t="s">
        <v>369</v>
      </c>
      <c r="H3" s="81" t="s">
        <v>370</v>
      </c>
      <c r="I3" s="122" t="s">
        <v>371</v>
      </c>
      <c r="J3" s="80" t="s">
        <v>15</v>
      </c>
    </row>
    <row r="4" spans="1:10" ht="30" customHeight="1">
      <c r="A4" s="166" t="s">
        <v>372</v>
      </c>
      <c r="B4" s="167"/>
      <c r="C4" s="82"/>
      <c r="D4" s="82"/>
      <c r="E4" s="82"/>
      <c r="F4" s="82"/>
      <c r="G4" s="83"/>
      <c r="H4" s="84">
        <f>H5+H18+H21</f>
        <v>1163.3</v>
      </c>
      <c r="I4" s="84">
        <f>I5+I18+I21</f>
        <v>1163.3</v>
      </c>
      <c r="J4" s="40"/>
    </row>
    <row r="5" spans="1:10" ht="30" customHeight="1">
      <c r="A5" s="168" t="s">
        <v>373</v>
      </c>
      <c r="B5" s="169"/>
      <c r="C5" s="85"/>
      <c r="D5" s="85"/>
      <c r="E5" s="85"/>
      <c r="F5" s="85"/>
      <c r="G5" s="86"/>
      <c r="H5" s="87">
        <f>SUM(H6:H17)</f>
        <v>510</v>
      </c>
      <c r="I5" s="123">
        <f>SUM(I6:I17)</f>
        <v>510</v>
      </c>
      <c r="J5" s="40"/>
    </row>
    <row r="6" spans="1:10" s="73" customFormat="1" ht="30" customHeight="1">
      <c r="A6" s="175" t="s">
        <v>374</v>
      </c>
      <c r="B6" s="175" t="s">
        <v>21</v>
      </c>
      <c r="C6" s="88" t="s">
        <v>375</v>
      </c>
      <c r="D6" s="89" t="s">
        <v>376</v>
      </c>
      <c r="E6" s="90"/>
      <c r="F6" s="88" t="s">
        <v>377</v>
      </c>
      <c r="G6" s="91">
        <v>4</v>
      </c>
      <c r="H6" s="92">
        <v>13.2</v>
      </c>
      <c r="I6" s="185">
        <f>SUM(H6:H8)</f>
        <v>85.9</v>
      </c>
      <c r="J6" s="124"/>
    </row>
    <row r="7" spans="1:10" s="73" customFormat="1" ht="30" customHeight="1">
      <c r="A7" s="176"/>
      <c r="B7" s="176"/>
      <c r="C7" s="88" t="s">
        <v>378</v>
      </c>
      <c r="D7" s="89" t="s">
        <v>379</v>
      </c>
      <c r="E7" s="90"/>
      <c r="F7" s="88" t="s">
        <v>380</v>
      </c>
      <c r="G7" s="91">
        <v>45</v>
      </c>
      <c r="H7" s="92">
        <v>52.1</v>
      </c>
      <c r="I7" s="186"/>
      <c r="J7" s="124" t="s">
        <v>381</v>
      </c>
    </row>
    <row r="8" spans="1:10" s="73" customFormat="1" ht="30" customHeight="1">
      <c r="A8" s="176"/>
      <c r="B8" s="176"/>
      <c r="C8" s="88" t="s">
        <v>382</v>
      </c>
      <c r="D8" s="89" t="s">
        <v>383</v>
      </c>
      <c r="E8" s="90">
        <v>1</v>
      </c>
      <c r="F8" s="93" t="s">
        <v>384</v>
      </c>
      <c r="G8" s="91">
        <v>40</v>
      </c>
      <c r="H8" s="92">
        <v>20.6</v>
      </c>
      <c r="I8" s="187"/>
      <c r="J8" s="124"/>
    </row>
    <row r="9" spans="1:10" s="73" customFormat="1" ht="30" customHeight="1">
      <c r="A9" s="176"/>
      <c r="B9" s="175" t="s">
        <v>25</v>
      </c>
      <c r="C9" s="88" t="s">
        <v>375</v>
      </c>
      <c r="D9" s="89" t="s">
        <v>376</v>
      </c>
      <c r="E9" s="90"/>
      <c r="F9" s="88" t="s">
        <v>377</v>
      </c>
      <c r="G9" s="91">
        <v>6</v>
      </c>
      <c r="H9" s="92">
        <v>19.8</v>
      </c>
      <c r="I9" s="185">
        <f>SUM(H9:H10)</f>
        <v>84.3</v>
      </c>
      <c r="J9" s="124"/>
    </row>
    <row r="10" spans="1:10" s="73" customFormat="1" ht="30" customHeight="1">
      <c r="A10" s="176"/>
      <c r="B10" s="176"/>
      <c r="C10" s="88" t="s">
        <v>378</v>
      </c>
      <c r="D10" s="89" t="s">
        <v>379</v>
      </c>
      <c r="E10" s="90"/>
      <c r="F10" s="88" t="s">
        <v>380</v>
      </c>
      <c r="G10" s="91">
        <v>60</v>
      </c>
      <c r="H10" s="92">
        <v>64.5</v>
      </c>
      <c r="I10" s="187"/>
      <c r="J10" s="124"/>
    </row>
    <row r="11" spans="1:10" s="73" customFormat="1" ht="42.95" customHeight="1">
      <c r="A11" s="176"/>
      <c r="B11" s="94" t="s">
        <v>385</v>
      </c>
      <c r="C11" s="88" t="s">
        <v>386</v>
      </c>
      <c r="D11" s="89" t="s">
        <v>387</v>
      </c>
      <c r="E11" s="90"/>
      <c r="F11" s="95" t="s">
        <v>388</v>
      </c>
      <c r="G11" s="91">
        <v>120</v>
      </c>
      <c r="H11" s="96">
        <v>19.8</v>
      </c>
      <c r="I11" s="96">
        <v>19.8</v>
      </c>
      <c r="J11" s="125" t="s">
        <v>389</v>
      </c>
    </row>
    <row r="12" spans="1:10" s="73" customFormat="1" ht="30" customHeight="1">
      <c r="A12" s="176"/>
      <c r="B12" s="178" t="s">
        <v>26</v>
      </c>
      <c r="C12" s="88" t="s">
        <v>390</v>
      </c>
      <c r="D12" s="89" t="s">
        <v>391</v>
      </c>
      <c r="E12" s="90"/>
      <c r="F12" s="95" t="s">
        <v>392</v>
      </c>
      <c r="G12" s="91">
        <v>500</v>
      </c>
      <c r="H12" s="96">
        <v>20</v>
      </c>
      <c r="I12" s="188">
        <v>278.8</v>
      </c>
      <c r="J12" s="125" t="s">
        <v>389</v>
      </c>
    </row>
    <row r="13" spans="1:10" s="73" customFormat="1" ht="57" customHeight="1">
      <c r="A13" s="176"/>
      <c r="B13" s="179"/>
      <c r="C13" s="88" t="s">
        <v>393</v>
      </c>
      <c r="D13" s="89" t="s">
        <v>387</v>
      </c>
      <c r="E13" s="90"/>
      <c r="F13" s="95" t="s">
        <v>394</v>
      </c>
      <c r="G13" s="91">
        <v>140</v>
      </c>
      <c r="H13" s="96">
        <v>38.5</v>
      </c>
      <c r="I13" s="188"/>
      <c r="J13" s="125" t="s">
        <v>389</v>
      </c>
    </row>
    <row r="14" spans="1:10" s="73" customFormat="1" ht="30" customHeight="1">
      <c r="A14" s="176"/>
      <c r="B14" s="179"/>
      <c r="C14" s="88" t="s">
        <v>395</v>
      </c>
      <c r="D14" s="89" t="s">
        <v>376</v>
      </c>
      <c r="E14" s="90"/>
      <c r="F14" s="88" t="s">
        <v>377</v>
      </c>
      <c r="G14" s="91">
        <v>10</v>
      </c>
      <c r="H14" s="96">
        <v>33</v>
      </c>
      <c r="I14" s="188"/>
      <c r="J14" s="124"/>
    </row>
    <row r="15" spans="1:10" s="73" customFormat="1" ht="30" customHeight="1">
      <c r="A15" s="176"/>
      <c r="B15" s="179"/>
      <c r="C15" s="88" t="s">
        <v>396</v>
      </c>
      <c r="D15" s="89" t="s">
        <v>379</v>
      </c>
      <c r="E15" s="90"/>
      <c r="F15" s="88" t="s">
        <v>397</v>
      </c>
      <c r="G15" s="91" t="s">
        <v>398</v>
      </c>
      <c r="H15" s="96">
        <v>104.9</v>
      </c>
      <c r="I15" s="188"/>
      <c r="J15" s="124" t="s">
        <v>399</v>
      </c>
    </row>
    <row r="16" spans="1:10" s="73" customFormat="1" ht="39" customHeight="1">
      <c r="A16" s="176"/>
      <c r="B16" s="180"/>
      <c r="C16" s="88" t="s">
        <v>382</v>
      </c>
      <c r="D16" s="89" t="s">
        <v>383</v>
      </c>
      <c r="E16" s="90">
        <v>4</v>
      </c>
      <c r="F16" s="93" t="s">
        <v>384</v>
      </c>
      <c r="G16" s="91" t="s">
        <v>400</v>
      </c>
      <c r="H16" s="96">
        <v>82.4</v>
      </c>
      <c r="I16" s="188"/>
      <c r="J16" s="124" t="s">
        <v>401</v>
      </c>
    </row>
    <row r="17" spans="1:10" s="73" customFormat="1" ht="39" customHeight="1">
      <c r="A17" s="176"/>
      <c r="B17" s="97" t="s">
        <v>29</v>
      </c>
      <c r="C17" s="93" t="s">
        <v>402</v>
      </c>
      <c r="D17" s="89" t="s">
        <v>383</v>
      </c>
      <c r="E17" s="90">
        <v>2</v>
      </c>
      <c r="F17" s="93" t="s">
        <v>384</v>
      </c>
      <c r="G17" s="98" t="s">
        <v>403</v>
      </c>
      <c r="H17" s="92">
        <v>41.2</v>
      </c>
      <c r="I17" s="96">
        <f>H17</f>
        <v>41.2</v>
      </c>
      <c r="J17" s="125" t="s">
        <v>404</v>
      </c>
    </row>
    <row r="18" spans="1:10" s="73" customFormat="1" ht="30" customHeight="1">
      <c r="A18" s="170" t="s">
        <v>405</v>
      </c>
      <c r="B18" s="171"/>
      <c r="C18" s="99"/>
      <c r="D18" s="89"/>
      <c r="E18" s="90"/>
      <c r="F18" s="99"/>
      <c r="G18" s="100"/>
      <c r="H18" s="101">
        <f>SUM(H19:H20)</f>
        <v>36.1</v>
      </c>
      <c r="I18" s="101">
        <f>SUM(I19:I20)</f>
        <v>36.1</v>
      </c>
      <c r="J18" s="124"/>
    </row>
    <row r="19" spans="1:10" s="73" customFormat="1" ht="30" customHeight="1">
      <c r="A19" s="177" t="s">
        <v>406</v>
      </c>
      <c r="B19" s="181" t="s">
        <v>65</v>
      </c>
      <c r="C19" s="103" t="s">
        <v>407</v>
      </c>
      <c r="D19" s="104" t="s">
        <v>408</v>
      </c>
      <c r="E19" s="105"/>
      <c r="F19" s="104" t="s">
        <v>409</v>
      </c>
      <c r="G19" s="106">
        <v>137</v>
      </c>
      <c r="H19" s="25">
        <v>18.100000000000001</v>
      </c>
      <c r="I19" s="189">
        <v>36.1</v>
      </c>
      <c r="J19" s="40" t="s">
        <v>410</v>
      </c>
    </row>
    <row r="20" spans="1:10" s="73" customFormat="1" ht="30" customHeight="1">
      <c r="A20" s="177"/>
      <c r="B20" s="182"/>
      <c r="C20" s="103" t="s">
        <v>411</v>
      </c>
      <c r="D20" s="104" t="s">
        <v>408</v>
      </c>
      <c r="E20" s="105"/>
      <c r="F20" s="104" t="s">
        <v>409</v>
      </c>
      <c r="G20" s="106">
        <v>136</v>
      </c>
      <c r="H20" s="25">
        <v>18</v>
      </c>
      <c r="I20" s="190"/>
      <c r="J20" s="40" t="s">
        <v>410</v>
      </c>
    </row>
    <row r="21" spans="1:10" s="73" customFormat="1" ht="30" customHeight="1">
      <c r="A21" s="172" t="s">
        <v>412</v>
      </c>
      <c r="B21" s="173"/>
      <c r="C21" s="174"/>
      <c r="D21" s="89"/>
      <c r="E21" s="90"/>
      <c r="F21" s="95"/>
      <c r="G21" s="91"/>
      <c r="H21" s="101">
        <f>SUM(H22:H34)</f>
        <v>617.20000000000005</v>
      </c>
      <c r="I21" s="101">
        <f>SUM(I22:I34)</f>
        <v>617.20000000000005</v>
      </c>
      <c r="J21" s="124"/>
    </row>
    <row r="22" spans="1:10" s="73" customFormat="1" ht="30" customHeight="1">
      <c r="A22" s="178" t="s">
        <v>19</v>
      </c>
      <c r="B22" s="178" t="s">
        <v>44</v>
      </c>
      <c r="C22" s="88" t="s">
        <v>375</v>
      </c>
      <c r="D22" s="89" t="s">
        <v>376</v>
      </c>
      <c r="E22" s="90"/>
      <c r="F22" s="88" t="s">
        <v>377</v>
      </c>
      <c r="G22" s="91">
        <v>2</v>
      </c>
      <c r="H22" s="96">
        <v>6.6</v>
      </c>
      <c r="I22" s="185">
        <f>SUM(H22:H28)</f>
        <v>326.60000000000002</v>
      </c>
      <c r="J22" s="124"/>
    </row>
    <row r="23" spans="1:10" s="73" customFormat="1" ht="30" customHeight="1">
      <c r="A23" s="179"/>
      <c r="B23" s="179"/>
      <c r="C23" s="88" t="s">
        <v>378</v>
      </c>
      <c r="D23" s="89" t="s">
        <v>379</v>
      </c>
      <c r="E23" s="90"/>
      <c r="F23" s="88" t="s">
        <v>413</v>
      </c>
      <c r="G23" s="91">
        <v>20</v>
      </c>
      <c r="H23" s="96">
        <v>28.2</v>
      </c>
      <c r="I23" s="186"/>
      <c r="J23" s="124"/>
    </row>
    <row r="24" spans="1:10" s="73" customFormat="1" ht="30" customHeight="1">
      <c r="A24" s="179"/>
      <c r="B24" s="179"/>
      <c r="C24" s="107" t="s">
        <v>396</v>
      </c>
      <c r="D24" s="108" t="s">
        <v>379</v>
      </c>
      <c r="E24" s="105"/>
      <c r="F24" s="107" t="s">
        <v>414</v>
      </c>
      <c r="G24" s="24">
        <v>10</v>
      </c>
      <c r="H24" s="109">
        <v>21.6</v>
      </c>
      <c r="I24" s="186"/>
      <c r="J24" s="124"/>
    </row>
    <row r="25" spans="1:10" s="73" customFormat="1" ht="42" customHeight="1">
      <c r="A25" s="179"/>
      <c r="B25" s="179"/>
      <c r="C25" s="88" t="s">
        <v>402</v>
      </c>
      <c r="D25" s="89" t="s">
        <v>383</v>
      </c>
      <c r="E25" s="90">
        <v>8</v>
      </c>
      <c r="F25" s="93" t="s">
        <v>384</v>
      </c>
      <c r="G25" s="91" t="s">
        <v>415</v>
      </c>
      <c r="H25" s="96">
        <v>164.8</v>
      </c>
      <c r="I25" s="186"/>
      <c r="J25" s="124" t="s">
        <v>416</v>
      </c>
    </row>
    <row r="26" spans="1:10" s="73" customFormat="1" ht="39.950000000000003" customHeight="1">
      <c r="A26" s="179"/>
      <c r="B26" s="179"/>
      <c r="C26" s="88" t="s">
        <v>382</v>
      </c>
      <c r="D26" s="89" t="s">
        <v>383</v>
      </c>
      <c r="E26" s="90">
        <v>3</v>
      </c>
      <c r="F26" s="93" t="s">
        <v>384</v>
      </c>
      <c r="G26" s="96" t="s">
        <v>417</v>
      </c>
      <c r="H26" s="96">
        <v>61.8</v>
      </c>
      <c r="I26" s="186"/>
      <c r="J26" s="124" t="s">
        <v>418</v>
      </c>
    </row>
    <row r="27" spans="1:10" s="73" customFormat="1" ht="30" customHeight="1">
      <c r="A27" s="179"/>
      <c r="B27" s="179"/>
      <c r="C27" s="110" t="s">
        <v>419</v>
      </c>
      <c r="D27" s="111" t="s">
        <v>420</v>
      </c>
      <c r="E27" s="90"/>
      <c r="F27" s="111" t="s">
        <v>409</v>
      </c>
      <c r="G27" s="96">
        <v>160</v>
      </c>
      <c r="H27" s="112">
        <v>10.6</v>
      </c>
      <c r="I27" s="186"/>
      <c r="J27" s="124"/>
    </row>
    <row r="28" spans="1:10" s="73" customFormat="1" ht="30" customHeight="1">
      <c r="A28" s="179"/>
      <c r="B28" s="179"/>
      <c r="C28" s="110" t="s">
        <v>421</v>
      </c>
      <c r="D28" s="111" t="s">
        <v>422</v>
      </c>
      <c r="E28" s="90"/>
      <c r="F28" s="111" t="s">
        <v>409</v>
      </c>
      <c r="G28" s="96">
        <v>200</v>
      </c>
      <c r="H28" s="112">
        <v>33</v>
      </c>
      <c r="I28" s="187"/>
      <c r="J28" s="124"/>
    </row>
    <row r="29" spans="1:10" ht="30" customHeight="1">
      <c r="A29" s="179"/>
      <c r="B29" s="97" t="s">
        <v>48</v>
      </c>
      <c r="C29" s="93" t="s">
        <v>423</v>
      </c>
      <c r="D29" s="89" t="s">
        <v>383</v>
      </c>
      <c r="E29" s="113">
        <v>1</v>
      </c>
      <c r="F29" s="93" t="s">
        <v>384</v>
      </c>
      <c r="G29" s="98">
        <v>40</v>
      </c>
      <c r="H29" s="98">
        <v>20.6</v>
      </c>
      <c r="I29" s="96">
        <f>H29</f>
        <v>20.6</v>
      </c>
      <c r="J29" s="126"/>
    </row>
    <row r="30" spans="1:10" ht="30" customHeight="1">
      <c r="A30" s="179"/>
      <c r="B30" s="97" t="s">
        <v>39</v>
      </c>
      <c r="C30" s="93" t="s">
        <v>424</v>
      </c>
      <c r="D30" s="114" t="s">
        <v>425</v>
      </c>
      <c r="E30" s="113"/>
      <c r="F30" s="115" t="s">
        <v>426</v>
      </c>
      <c r="G30" s="98">
        <v>60</v>
      </c>
      <c r="H30" s="98">
        <v>21.5</v>
      </c>
      <c r="I30" s="98">
        <v>21.5</v>
      </c>
      <c r="J30" s="126"/>
    </row>
    <row r="31" spans="1:10" ht="30" customHeight="1">
      <c r="A31" s="179"/>
      <c r="B31" s="183" t="s">
        <v>62</v>
      </c>
      <c r="C31" s="116" t="s">
        <v>427</v>
      </c>
      <c r="D31" s="117" t="s">
        <v>428</v>
      </c>
      <c r="E31" s="118"/>
      <c r="F31" s="117" t="s">
        <v>409</v>
      </c>
      <c r="G31" s="106">
        <v>150</v>
      </c>
      <c r="H31" s="106">
        <v>24.8</v>
      </c>
      <c r="I31" s="191">
        <f>SUM(H31:H32)</f>
        <v>98.3</v>
      </c>
      <c r="J31" s="127"/>
    </row>
    <row r="32" spans="1:10" ht="30" customHeight="1">
      <c r="A32" s="179"/>
      <c r="B32" s="184"/>
      <c r="C32" s="116" t="s">
        <v>429</v>
      </c>
      <c r="D32" s="117" t="s">
        <v>430</v>
      </c>
      <c r="E32" s="118"/>
      <c r="F32" s="119" t="s">
        <v>431</v>
      </c>
      <c r="G32" s="106" t="s">
        <v>432</v>
      </c>
      <c r="H32" s="106">
        <v>73.5</v>
      </c>
      <c r="I32" s="192"/>
      <c r="J32" s="127" t="s">
        <v>433</v>
      </c>
    </row>
    <row r="33" spans="1:10" ht="30" customHeight="1">
      <c r="A33" s="180"/>
      <c r="B33" s="97" t="s">
        <v>57</v>
      </c>
      <c r="C33" s="116" t="s">
        <v>434</v>
      </c>
      <c r="D33" s="117" t="s">
        <v>430</v>
      </c>
      <c r="E33" s="118"/>
      <c r="F33" s="116" t="s">
        <v>435</v>
      </c>
      <c r="G33" s="106">
        <v>70</v>
      </c>
      <c r="H33" s="106">
        <v>27</v>
      </c>
      <c r="I33" s="106">
        <v>27</v>
      </c>
      <c r="J33" s="127" t="s">
        <v>436</v>
      </c>
    </row>
    <row r="34" spans="1:10" ht="30" customHeight="1">
      <c r="A34" s="97" t="s">
        <v>82</v>
      </c>
      <c r="B34" s="97" t="s">
        <v>437</v>
      </c>
      <c r="C34" s="93" t="s">
        <v>438</v>
      </c>
      <c r="D34" s="114" t="s">
        <v>439</v>
      </c>
      <c r="E34" s="113"/>
      <c r="F34" s="93" t="s">
        <v>440</v>
      </c>
      <c r="G34" s="98">
        <v>400</v>
      </c>
      <c r="H34" s="98">
        <v>123.2</v>
      </c>
      <c r="I34" s="98">
        <v>123.2</v>
      </c>
      <c r="J34" s="126"/>
    </row>
  </sheetData>
  <autoFilter ref="A3:J34"/>
  <mergeCells count="20">
    <mergeCell ref="I22:I28"/>
    <mergeCell ref="I31:I32"/>
    <mergeCell ref="A22:A33"/>
    <mergeCell ref="B6:B8"/>
    <mergeCell ref="B9:B10"/>
    <mergeCell ref="B12:B16"/>
    <mergeCell ref="B19:B20"/>
    <mergeCell ref="B22:B28"/>
    <mergeCell ref="B31:B32"/>
    <mergeCell ref="A2:J2"/>
    <mergeCell ref="A4:B4"/>
    <mergeCell ref="A5:B5"/>
    <mergeCell ref="A18:B18"/>
    <mergeCell ref="A21:C21"/>
    <mergeCell ref="A6:A17"/>
    <mergeCell ref="A19:A20"/>
    <mergeCell ref="I6:I8"/>
    <mergeCell ref="I9:I10"/>
    <mergeCell ref="I12:I16"/>
    <mergeCell ref="I19:I20"/>
  </mergeCells>
  <phoneticPr fontId="40" type="noConversion"/>
  <conditionalFormatting sqref="B3">
    <cfRule type="duplicateValues" dxfId="5" priority="2"/>
  </conditionalFormatting>
  <conditionalFormatting sqref="C3:C4">
    <cfRule type="duplicateValues" dxfId="4" priority="3"/>
  </conditionalFormatting>
  <pageMargins left="0.70866141732283505" right="0.70866141732283505" top="0.74803149606299202" bottom="0.74803149606299202" header="0.31496062992126" footer="0.31496062992126"/>
  <pageSetup paperSize="9" scale="82"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8"/>
  <sheetViews>
    <sheetView workbookViewId="0">
      <selection activeCell="J11" sqref="J11"/>
    </sheetView>
  </sheetViews>
  <sheetFormatPr defaultColWidth="9" defaultRowHeight="20.100000000000001" customHeight="1"/>
  <cols>
    <col min="2" max="2" width="19.625" customWidth="1"/>
    <col min="3" max="3" width="29.375" customWidth="1"/>
    <col min="4" max="4" width="17.375" customWidth="1"/>
    <col min="5" max="5" width="16.625" customWidth="1"/>
    <col min="6" max="6" width="39.75" customWidth="1"/>
  </cols>
  <sheetData>
    <row r="1" spans="1:7" ht="20.100000000000001" customHeight="1">
      <c r="A1" s="68" t="s">
        <v>441</v>
      </c>
      <c r="B1" s="69"/>
      <c r="C1" s="69"/>
      <c r="D1" s="69"/>
      <c r="E1" s="69"/>
      <c r="F1" s="69"/>
      <c r="G1" s="70"/>
    </row>
    <row r="2" spans="1:7" ht="33.75" customHeight="1">
      <c r="A2" s="232" t="s">
        <v>442</v>
      </c>
      <c r="B2" s="232"/>
      <c r="C2" s="232"/>
      <c r="D2" s="232"/>
      <c r="E2" s="232"/>
      <c r="F2" s="232"/>
      <c r="G2" s="70"/>
    </row>
    <row r="3" spans="1:7" ht="20.100000000000001" customHeight="1">
      <c r="A3" s="71" t="s">
        <v>443</v>
      </c>
      <c r="B3" s="71" t="s">
        <v>444</v>
      </c>
      <c r="C3" s="65" t="s">
        <v>445</v>
      </c>
      <c r="D3" s="72" t="s">
        <v>446</v>
      </c>
      <c r="E3" s="72" t="s">
        <v>447</v>
      </c>
      <c r="F3" s="72" t="s">
        <v>15</v>
      </c>
      <c r="G3" s="70"/>
    </row>
    <row r="4" spans="1:7" ht="20.100000000000001" customHeight="1">
      <c r="A4" s="144" t="s">
        <v>16</v>
      </c>
      <c r="B4" s="145"/>
      <c r="C4" s="146"/>
      <c r="D4" s="29">
        <f>D5+D21+D44+D53+D58+D68+D75+D81+D91+D94+D100+D108+D115+D120+D125</f>
        <v>110</v>
      </c>
      <c r="E4" s="29">
        <f>E5+E21+E44+E53+E58+E68+E75+E81+E91+E94+E100+E108+E115+E120+E125</f>
        <v>1060</v>
      </c>
      <c r="F4" s="31"/>
      <c r="G4" s="70"/>
    </row>
    <row r="5" spans="1:7" ht="20.100000000000001" customHeight="1">
      <c r="A5" s="144" t="s">
        <v>412</v>
      </c>
      <c r="B5" s="145"/>
      <c r="C5" s="146"/>
      <c r="D5" s="29">
        <f>SUM(D6:D20)</f>
        <v>18</v>
      </c>
      <c r="E5" s="29">
        <f>SUM(E6:E20)</f>
        <v>180</v>
      </c>
      <c r="F5" s="31"/>
      <c r="G5" s="70"/>
    </row>
    <row r="6" spans="1:7" ht="20.100000000000001" customHeight="1">
      <c r="A6" s="22" t="s">
        <v>448</v>
      </c>
      <c r="B6" s="22" t="s">
        <v>449</v>
      </c>
      <c r="C6" s="22" t="s">
        <v>35</v>
      </c>
      <c r="D6" s="22">
        <v>1</v>
      </c>
      <c r="E6" s="22">
        <v>10</v>
      </c>
      <c r="F6" s="22" t="s">
        <v>450</v>
      </c>
      <c r="G6" s="70"/>
    </row>
    <row r="7" spans="1:7" ht="20.100000000000001" customHeight="1">
      <c r="A7" s="22" t="s">
        <v>448</v>
      </c>
      <c r="B7" s="22" t="s">
        <v>64</v>
      </c>
      <c r="C7" s="22" t="s">
        <v>451</v>
      </c>
      <c r="D7" s="31">
        <v>1</v>
      </c>
      <c r="E7" s="31">
        <v>10</v>
      </c>
      <c r="F7" s="22" t="s">
        <v>452</v>
      </c>
      <c r="G7" s="70"/>
    </row>
    <row r="8" spans="1:7" ht="20.100000000000001" customHeight="1">
      <c r="A8" s="22" t="s">
        <v>448</v>
      </c>
      <c r="B8" s="22" t="s">
        <v>64</v>
      </c>
      <c r="C8" s="22" t="s">
        <v>453</v>
      </c>
      <c r="D8" s="31">
        <v>1</v>
      </c>
      <c r="E8" s="31">
        <v>10</v>
      </c>
      <c r="F8" s="22" t="s">
        <v>454</v>
      </c>
      <c r="G8" s="70"/>
    </row>
    <row r="9" spans="1:7" ht="20.100000000000001" customHeight="1">
      <c r="A9" s="22" t="s">
        <v>448</v>
      </c>
      <c r="B9" s="22" t="s">
        <v>65</v>
      </c>
      <c r="C9" s="22" t="s">
        <v>455</v>
      </c>
      <c r="D9" s="31">
        <v>1</v>
      </c>
      <c r="E9" s="31">
        <v>10</v>
      </c>
      <c r="F9" s="22" t="s">
        <v>456</v>
      </c>
      <c r="G9" s="70"/>
    </row>
    <row r="10" spans="1:7" ht="20.100000000000001" customHeight="1">
      <c r="A10" s="22" t="s">
        <v>448</v>
      </c>
      <c r="B10" s="22" t="s">
        <v>65</v>
      </c>
      <c r="C10" s="22" t="s">
        <v>457</v>
      </c>
      <c r="D10" s="31">
        <v>1</v>
      </c>
      <c r="E10" s="31">
        <v>10</v>
      </c>
      <c r="F10" s="22" t="s">
        <v>458</v>
      </c>
      <c r="G10" s="70"/>
    </row>
    <row r="11" spans="1:7" ht="20.100000000000001" customHeight="1">
      <c r="A11" s="22" t="s">
        <v>448</v>
      </c>
      <c r="B11" s="22" t="s">
        <v>72</v>
      </c>
      <c r="C11" s="22" t="s">
        <v>73</v>
      </c>
      <c r="D11" s="31">
        <v>1</v>
      </c>
      <c r="E11" s="31">
        <v>10</v>
      </c>
      <c r="F11" s="22" t="s">
        <v>459</v>
      </c>
      <c r="G11" s="70"/>
    </row>
    <row r="12" spans="1:7" ht="20.100000000000001" customHeight="1">
      <c r="A12" s="22" t="s">
        <v>448</v>
      </c>
      <c r="B12" s="22" t="s">
        <v>75</v>
      </c>
      <c r="C12" s="22" t="s">
        <v>76</v>
      </c>
      <c r="D12" s="31">
        <v>1</v>
      </c>
      <c r="E12" s="31">
        <v>10</v>
      </c>
      <c r="F12" s="22" t="s">
        <v>460</v>
      </c>
      <c r="G12" s="70"/>
    </row>
    <row r="13" spans="1:7" ht="20.100000000000001" customHeight="1">
      <c r="A13" s="22" t="s">
        <v>448</v>
      </c>
      <c r="B13" s="22" t="s">
        <v>77</v>
      </c>
      <c r="C13" s="22" t="s">
        <v>78</v>
      </c>
      <c r="D13" s="31">
        <v>1</v>
      </c>
      <c r="E13" s="31">
        <v>10</v>
      </c>
      <c r="F13" s="22" t="s">
        <v>461</v>
      </c>
      <c r="G13" s="70"/>
    </row>
    <row r="14" spans="1:7" ht="20.100000000000001" customHeight="1">
      <c r="A14" s="22" t="s">
        <v>448</v>
      </c>
      <c r="B14" s="22" t="s">
        <v>44</v>
      </c>
      <c r="C14" s="22" t="s">
        <v>462</v>
      </c>
      <c r="D14" s="31">
        <v>1</v>
      </c>
      <c r="E14" s="31">
        <v>10</v>
      </c>
      <c r="F14" s="22" t="s">
        <v>463</v>
      </c>
      <c r="G14" s="70"/>
    </row>
    <row r="15" spans="1:7" ht="20.100000000000001" customHeight="1">
      <c r="A15" s="22" t="s">
        <v>448</v>
      </c>
      <c r="B15" s="22" t="s">
        <v>44</v>
      </c>
      <c r="C15" s="22" t="s">
        <v>57</v>
      </c>
      <c r="D15" s="31">
        <v>2</v>
      </c>
      <c r="E15" s="31">
        <v>20</v>
      </c>
      <c r="F15" s="22" t="s">
        <v>464</v>
      </c>
      <c r="G15" s="70"/>
    </row>
    <row r="16" spans="1:7" ht="20.100000000000001" customHeight="1">
      <c r="A16" s="22" t="s">
        <v>448</v>
      </c>
      <c r="B16" s="22" t="s">
        <v>49</v>
      </c>
      <c r="C16" s="22" t="s">
        <v>465</v>
      </c>
      <c r="D16" s="22">
        <v>1</v>
      </c>
      <c r="E16" s="22">
        <v>10</v>
      </c>
      <c r="F16" s="22" t="s">
        <v>466</v>
      </c>
      <c r="G16" s="70"/>
    </row>
    <row r="17" spans="1:7" ht="20.100000000000001" customHeight="1">
      <c r="A17" s="22" t="s">
        <v>448</v>
      </c>
      <c r="B17" s="22" t="s">
        <v>51</v>
      </c>
      <c r="C17" s="22" t="s">
        <v>467</v>
      </c>
      <c r="D17" s="31">
        <v>1</v>
      </c>
      <c r="E17" s="31">
        <v>10</v>
      </c>
      <c r="F17" s="22" t="s">
        <v>468</v>
      </c>
      <c r="G17" s="70"/>
    </row>
    <row r="18" spans="1:7" ht="20.100000000000001" customHeight="1">
      <c r="A18" s="22" t="s">
        <v>448</v>
      </c>
      <c r="B18" s="22" t="s">
        <v>19</v>
      </c>
      <c r="C18" s="22" t="s">
        <v>55</v>
      </c>
      <c r="D18" s="31">
        <v>2</v>
      </c>
      <c r="E18" s="31">
        <v>20</v>
      </c>
      <c r="F18" s="31" t="s">
        <v>469</v>
      </c>
      <c r="G18" s="70"/>
    </row>
    <row r="19" spans="1:7" ht="20.100000000000001" customHeight="1">
      <c r="A19" s="22" t="s">
        <v>448</v>
      </c>
      <c r="B19" s="22" t="s">
        <v>19</v>
      </c>
      <c r="C19" s="22" t="s">
        <v>60</v>
      </c>
      <c r="D19" s="31">
        <v>2</v>
      </c>
      <c r="E19" s="31">
        <v>20</v>
      </c>
      <c r="F19" s="22" t="s">
        <v>470</v>
      </c>
      <c r="G19" s="70"/>
    </row>
    <row r="20" spans="1:7" ht="20.100000000000001" customHeight="1">
      <c r="A20" s="22" t="s">
        <v>448</v>
      </c>
      <c r="B20" s="22" t="s">
        <v>19</v>
      </c>
      <c r="C20" s="22" t="s">
        <v>62</v>
      </c>
      <c r="D20" s="31">
        <v>1</v>
      </c>
      <c r="E20" s="31">
        <v>10</v>
      </c>
      <c r="F20" s="22" t="s">
        <v>471</v>
      </c>
      <c r="G20" s="70"/>
    </row>
    <row r="21" spans="1:7" ht="20.100000000000001" customHeight="1">
      <c r="A21" s="144" t="s">
        <v>88</v>
      </c>
      <c r="B21" s="145"/>
      <c r="C21" s="146"/>
      <c r="D21" s="29">
        <f>SUM(D22:D43)</f>
        <v>24</v>
      </c>
      <c r="E21" s="29">
        <f>SUM(E22:E43)</f>
        <v>240</v>
      </c>
      <c r="F21" s="31"/>
      <c r="G21" s="70"/>
    </row>
    <row r="22" spans="1:7" ht="20.100000000000001" customHeight="1">
      <c r="A22" s="22" t="s">
        <v>87</v>
      </c>
      <c r="B22" s="22" t="s">
        <v>91</v>
      </c>
      <c r="C22" s="22" t="s">
        <v>94</v>
      </c>
      <c r="D22" s="31">
        <v>1</v>
      </c>
      <c r="E22" s="31">
        <v>10</v>
      </c>
      <c r="F22" s="22" t="s">
        <v>472</v>
      </c>
      <c r="G22" s="70"/>
    </row>
    <row r="23" spans="1:7" ht="20.100000000000001" customHeight="1">
      <c r="A23" s="22" t="s">
        <v>87</v>
      </c>
      <c r="B23" s="22" t="s">
        <v>91</v>
      </c>
      <c r="C23" s="22" t="s">
        <v>96</v>
      </c>
      <c r="D23" s="31">
        <v>1</v>
      </c>
      <c r="E23" s="31">
        <v>10</v>
      </c>
      <c r="F23" s="22" t="s">
        <v>473</v>
      </c>
      <c r="G23" s="70"/>
    </row>
    <row r="24" spans="1:7" ht="20.100000000000001" customHeight="1">
      <c r="A24" s="22" t="s">
        <v>87</v>
      </c>
      <c r="B24" s="22" t="s">
        <v>91</v>
      </c>
      <c r="C24" s="22" t="s">
        <v>474</v>
      </c>
      <c r="D24" s="31">
        <v>2</v>
      </c>
      <c r="E24" s="31">
        <v>20</v>
      </c>
      <c r="F24" s="22" t="s">
        <v>475</v>
      </c>
      <c r="G24" s="70"/>
    </row>
    <row r="25" spans="1:7" ht="20.100000000000001" customHeight="1">
      <c r="A25" s="22" t="s">
        <v>87</v>
      </c>
      <c r="B25" s="22" t="s">
        <v>91</v>
      </c>
      <c r="C25" s="22" t="s">
        <v>98</v>
      </c>
      <c r="D25" s="31">
        <v>2</v>
      </c>
      <c r="E25" s="31">
        <v>20</v>
      </c>
      <c r="F25" s="22" t="s">
        <v>476</v>
      </c>
      <c r="G25" s="70"/>
    </row>
    <row r="26" spans="1:7" ht="20.100000000000001" customHeight="1">
      <c r="A26" s="22" t="s">
        <v>87</v>
      </c>
      <c r="B26" s="22" t="s">
        <v>91</v>
      </c>
      <c r="C26" s="22" t="s">
        <v>99</v>
      </c>
      <c r="D26" s="31">
        <v>2</v>
      </c>
      <c r="E26" s="31">
        <v>20</v>
      </c>
      <c r="F26" s="22" t="s">
        <v>477</v>
      </c>
      <c r="G26" s="70"/>
    </row>
    <row r="27" spans="1:7" ht="20.100000000000001" customHeight="1">
      <c r="A27" s="22" t="s">
        <v>87</v>
      </c>
      <c r="B27" s="22" t="s">
        <v>91</v>
      </c>
      <c r="C27" s="22" t="s">
        <v>100</v>
      </c>
      <c r="D27" s="31">
        <v>1</v>
      </c>
      <c r="E27" s="31">
        <v>10</v>
      </c>
      <c r="F27" s="22" t="s">
        <v>478</v>
      </c>
      <c r="G27" s="70"/>
    </row>
    <row r="28" spans="1:7" ht="20.100000000000001" customHeight="1">
      <c r="A28" s="22" t="s">
        <v>87</v>
      </c>
      <c r="B28" s="22" t="s">
        <v>91</v>
      </c>
      <c r="C28" s="22" t="s">
        <v>101</v>
      </c>
      <c r="D28" s="31">
        <v>1</v>
      </c>
      <c r="E28" s="31">
        <v>10</v>
      </c>
      <c r="F28" s="22" t="s">
        <v>479</v>
      </c>
      <c r="G28" s="70"/>
    </row>
    <row r="29" spans="1:7" ht="20.100000000000001" customHeight="1">
      <c r="A29" s="31" t="s">
        <v>87</v>
      </c>
      <c r="B29" s="22" t="s">
        <v>91</v>
      </c>
      <c r="C29" s="22" t="s">
        <v>102</v>
      </c>
      <c r="D29" s="31">
        <v>1</v>
      </c>
      <c r="E29" s="31">
        <v>10</v>
      </c>
      <c r="F29" s="22" t="s">
        <v>480</v>
      </c>
      <c r="G29" s="70"/>
    </row>
    <row r="30" spans="1:7" ht="20.100000000000001" customHeight="1">
      <c r="A30" s="22" t="s">
        <v>87</v>
      </c>
      <c r="B30" s="22" t="s">
        <v>91</v>
      </c>
      <c r="C30" s="22" t="s">
        <v>104</v>
      </c>
      <c r="D30" s="31">
        <v>1</v>
      </c>
      <c r="E30" s="31">
        <v>10</v>
      </c>
      <c r="F30" s="22" t="s">
        <v>481</v>
      </c>
      <c r="G30" s="70"/>
    </row>
    <row r="31" spans="1:7" ht="20.100000000000001" customHeight="1">
      <c r="A31" s="22" t="s">
        <v>87</v>
      </c>
      <c r="B31" s="22" t="s">
        <v>111</v>
      </c>
      <c r="C31" s="22" t="s">
        <v>113</v>
      </c>
      <c r="D31" s="31">
        <v>1</v>
      </c>
      <c r="E31" s="31">
        <v>10</v>
      </c>
      <c r="F31" s="22" t="s">
        <v>482</v>
      </c>
      <c r="G31" s="70"/>
    </row>
    <row r="32" spans="1:7" ht="20.100000000000001" customHeight="1">
      <c r="A32" s="22" t="s">
        <v>87</v>
      </c>
      <c r="B32" s="22" t="s">
        <v>111</v>
      </c>
      <c r="C32" s="22" t="s">
        <v>114</v>
      </c>
      <c r="D32" s="31">
        <v>1</v>
      </c>
      <c r="E32" s="31">
        <v>10</v>
      </c>
      <c r="F32" s="22" t="s">
        <v>483</v>
      </c>
      <c r="G32" s="70"/>
    </row>
    <row r="33" spans="1:7" ht="20.100000000000001" customHeight="1">
      <c r="A33" s="22" t="s">
        <v>87</v>
      </c>
      <c r="B33" s="22" t="s">
        <v>111</v>
      </c>
      <c r="C33" s="22" t="s">
        <v>115</v>
      </c>
      <c r="D33" s="31">
        <v>1</v>
      </c>
      <c r="E33" s="31">
        <v>10</v>
      </c>
      <c r="F33" s="22" t="s">
        <v>484</v>
      </c>
      <c r="G33" s="70"/>
    </row>
    <row r="34" spans="1:7" ht="20.100000000000001" customHeight="1">
      <c r="A34" s="22" t="s">
        <v>87</v>
      </c>
      <c r="B34" s="32" t="s">
        <v>111</v>
      </c>
      <c r="C34" s="32" t="s">
        <v>116</v>
      </c>
      <c r="D34" s="31">
        <v>0</v>
      </c>
      <c r="E34" s="31">
        <v>-10</v>
      </c>
      <c r="F34" s="22" t="s">
        <v>485</v>
      </c>
      <c r="G34" s="70"/>
    </row>
    <row r="35" spans="1:7" ht="27.95" customHeight="1">
      <c r="A35" s="22" t="s">
        <v>87</v>
      </c>
      <c r="B35" s="22" t="s">
        <v>111</v>
      </c>
      <c r="C35" s="22" t="s">
        <v>117</v>
      </c>
      <c r="D35" s="22">
        <v>1</v>
      </c>
      <c r="E35" s="22">
        <v>20</v>
      </c>
      <c r="F35" s="22" t="s">
        <v>486</v>
      </c>
      <c r="G35" s="70"/>
    </row>
    <row r="36" spans="1:7" ht="20.100000000000001" customHeight="1">
      <c r="A36" s="22" t="s">
        <v>87</v>
      </c>
      <c r="B36" s="22" t="s">
        <v>118</v>
      </c>
      <c r="C36" s="22" t="s">
        <v>120</v>
      </c>
      <c r="D36" s="31">
        <v>1</v>
      </c>
      <c r="E36" s="31">
        <v>10</v>
      </c>
      <c r="F36" s="22" t="s">
        <v>487</v>
      </c>
      <c r="G36" s="70"/>
    </row>
    <row r="37" spans="1:7" ht="20.100000000000001" customHeight="1">
      <c r="A37" s="22" t="s">
        <v>87</v>
      </c>
      <c r="B37" s="22" t="s">
        <v>118</v>
      </c>
      <c r="C37" s="22" t="s">
        <v>121</v>
      </c>
      <c r="D37" s="31">
        <v>1</v>
      </c>
      <c r="E37" s="31">
        <v>10</v>
      </c>
      <c r="F37" s="22" t="s">
        <v>488</v>
      </c>
      <c r="G37" s="70"/>
    </row>
    <row r="38" spans="1:7" ht="20.100000000000001" customHeight="1">
      <c r="A38" s="22" t="s">
        <v>87</v>
      </c>
      <c r="B38" s="22" t="s">
        <v>122</v>
      </c>
      <c r="C38" s="22" t="s">
        <v>124</v>
      </c>
      <c r="D38" s="31">
        <v>1</v>
      </c>
      <c r="E38" s="31">
        <v>10</v>
      </c>
      <c r="F38" s="22" t="s">
        <v>489</v>
      </c>
      <c r="G38" s="70"/>
    </row>
    <row r="39" spans="1:7" ht="20.100000000000001" customHeight="1">
      <c r="A39" s="22" t="s">
        <v>87</v>
      </c>
      <c r="B39" s="22" t="s">
        <v>126</v>
      </c>
      <c r="C39" s="22" t="s">
        <v>128</v>
      </c>
      <c r="D39" s="31">
        <v>1</v>
      </c>
      <c r="E39" s="31">
        <v>10</v>
      </c>
      <c r="F39" s="22" t="s">
        <v>490</v>
      </c>
      <c r="G39" s="70"/>
    </row>
    <row r="40" spans="1:7" ht="20.100000000000001" customHeight="1">
      <c r="A40" s="22" t="s">
        <v>87</v>
      </c>
      <c r="B40" s="22" t="s">
        <v>126</v>
      </c>
      <c r="C40" s="22" t="s">
        <v>491</v>
      </c>
      <c r="D40" s="31">
        <v>1</v>
      </c>
      <c r="E40" s="31">
        <v>10</v>
      </c>
      <c r="F40" s="22" t="s">
        <v>492</v>
      </c>
      <c r="G40" s="70"/>
    </row>
    <row r="41" spans="1:7" ht="20.100000000000001" customHeight="1">
      <c r="A41" s="22" t="s">
        <v>87</v>
      </c>
      <c r="B41" s="22" t="s">
        <v>132</v>
      </c>
      <c r="C41" s="22" t="s">
        <v>133</v>
      </c>
      <c r="D41" s="31">
        <v>1</v>
      </c>
      <c r="E41" s="31">
        <v>10</v>
      </c>
      <c r="F41" s="22" t="s">
        <v>493</v>
      </c>
      <c r="G41" s="70"/>
    </row>
    <row r="42" spans="1:7" ht="20.100000000000001" customHeight="1">
      <c r="A42" s="22" t="s">
        <v>87</v>
      </c>
      <c r="B42" s="22" t="s">
        <v>134</v>
      </c>
      <c r="C42" s="22" t="s">
        <v>135</v>
      </c>
      <c r="D42" s="31">
        <v>1</v>
      </c>
      <c r="E42" s="31">
        <v>10</v>
      </c>
      <c r="F42" s="22" t="s">
        <v>494</v>
      </c>
      <c r="G42" s="70"/>
    </row>
    <row r="43" spans="1:7" ht="20.100000000000001" customHeight="1">
      <c r="A43" s="22" t="s">
        <v>87</v>
      </c>
      <c r="B43" s="22" t="s">
        <v>130</v>
      </c>
      <c r="C43" s="22" t="s">
        <v>131</v>
      </c>
      <c r="D43" s="31">
        <v>1</v>
      </c>
      <c r="E43" s="31">
        <v>10</v>
      </c>
      <c r="F43" s="22" t="s">
        <v>495</v>
      </c>
      <c r="G43" s="70"/>
    </row>
    <row r="44" spans="1:7" ht="20.100000000000001" customHeight="1">
      <c r="A44" s="193" t="s">
        <v>137</v>
      </c>
      <c r="B44" s="194"/>
      <c r="C44" s="195"/>
      <c r="D44" s="29">
        <f>SUM(D45:D52)</f>
        <v>8</v>
      </c>
      <c r="E44" s="29">
        <f>SUM(E45:E52)</f>
        <v>80</v>
      </c>
      <c r="F44" s="22"/>
      <c r="G44" s="70"/>
    </row>
    <row r="45" spans="1:7" ht="20.100000000000001" customHeight="1">
      <c r="A45" s="22" t="s">
        <v>136</v>
      </c>
      <c r="B45" s="22" t="s">
        <v>91</v>
      </c>
      <c r="C45" s="22" t="s">
        <v>140</v>
      </c>
      <c r="D45" s="31">
        <v>1</v>
      </c>
      <c r="E45" s="31">
        <v>10</v>
      </c>
      <c r="F45" s="22" t="s">
        <v>496</v>
      </c>
      <c r="G45" s="70"/>
    </row>
    <row r="46" spans="1:7" ht="20.100000000000001" customHeight="1">
      <c r="A46" s="22" t="s">
        <v>136</v>
      </c>
      <c r="B46" s="22" t="s">
        <v>91</v>
      </c>
      <c r="C46" s="22" t="s">
        <v>141</v>
      </c>
      <c r="D46" s="31">
        <v>1</v>
      </c>
      <c r="E46" s="31">
        <v>10</v>
      </c>
      <c r="F46" s="22" t="s">
        <v>497</v>
      </c>
      <c r="G46" s="70"/>
    </row>
    <row r="47" spans="1:7" ht="20.100000000000001" customHeight="1">
      <c r="A47" s="22" t="s">
        <v>136</v>
      </c>
      <c r="B47" s="22" t="s">
        <v>91</v>
      </c>
      <c r="C47" s="22" t="s">
        <v>142</v>
      </c>
      <c r="D47" s="31">
        <v>1</v>
      </c>
      <c r="E47" s="31">
        <v>10</v>
      </c>
      <c r="F47" s="22" t="s">
        <v>498</v>
      </c>
      <c r="G47" s="70"/>
    </row>
    <row r="48" spans="1:7" ht="20.100000000000001" customHeight="1">
      <c r="A48" s="22" t="s">
        <v>136</v>
      </c>
      <c r="B48" s="22" t="s">
        <v>91</v>
      </c>
      <c r="C48" s="22" t="s">
        <v>143</v>
      </c>
      <c r="D48" s="31">
        <v>1</v>
      </c>
      <c r="E48" s="31">
        <v>10</v>
      </c>
      <c r="F48" s="22" t="s">
        <v>499</v>
      </c>
      <c r="G48" s="70"/>
    </row>
    <row r="49" spans="1:7" ht="20.100000000000001" customHeight="1">
      <c r="A49" s="31" t="s">
        <v>136</v>
      </c>
      <c r="B49" s="31" t="s">
        <v>147</v>
      </c>
      <c r="C49" s="31" t="s">
        <v>149</v>
      </c>
      <c r="D49" s="31">
        <v>1</v>
      </c>
      <c r="E49" s="31">
        <v>10</v>
      </c>
      <c r="F49" s="31" t="s">
        <v>500</v>
      </c>
      <c r="G49" s="70"/>
    </row>
    <row r="50" spans="1:7" ht="20.100000000000001" customHeight="1">
      <c r="A50" s="31" t="s">
        <v>136</v>
      </c>
      <c r="B50" s="31" t="s">
        <v>147</v>
      </c>
      <c r="C50" s="22" t="s">
        <v>150</v>
      </c>
      <c r="D50" s="31">
        <v>1</v>
      </c>
      <c r="E50" s="31">
        <v>10</v>
      </c>
      <c r="F50" s="22" t="s">
        <v>501</v>
      </c>
      <c r="G50" s="70"/>
    </row>
    <row r="51" spans="1:7" ht="20.100000000000001" customHeight="1">
      <c r="A51" s="22" t="s">
        <v>136</v>
      </c>
      <c r="B51" s="22" t="s">
        <v>153</v>
      </c>
      <c r="C51" s="22" t="s">
        <v>154</v>
      </c>
      <c r="D51" s="31">
        <v>1</v>
      </c>
      <c r="E51" s="31">
        <v>10</v>
      </c>
      <c r="F51" s="22" t="s">
        <v>502</v>
      </c>
      <c r="G51" s="70"/>
    </row>
    <row r="52" spans="1:7" ht="20.100000000000001" customHeight="1">
      <c r="A52" s="22" t="s">
        <v>136</v>
      </c>
      <c r="B52" s="22" t="s">
        <v>157</v>
      </c>
      <c r="C52" s="22" t="s">
        <v>158</v>
      </c>
      <c r="D52" s="31">
        <v>1</v>
      </c>
      <c r="E52" s="31">
        <v>10</v>
      </c>
      <c r="F52" s="22" t="s">
        <v>503</v>
      </c>
      <c r="G52" s="70"/>
    </row>
    <row r="53" spans="1:7" ht="20.100000000000001" customHeight="1">
      <c r="A53" s="144" t="s">
        <v>160</v>
      </c>
      <c r="B53" s="145"/>
      <c r="C53" s="146"/>
      <c r="D53" s="29">
        <f>SUM(D54:D57)</f>
        <v>4</v>
      </c>
      <c r="E53" s="29">
        <f>SUM(E54:E57)</f>
        <v>40</v>
      </c>
      <c r="F53" s="31"/>
      <c r="G53" s="70"/>
    </row>
    <row r="54" spans="1:7" ht="20.100000000000001" customHeight="1">
      <c r="A54" s="22" t="s">
        <v>159</v>
      </c>
      <c r="B54" s="22" t="s">
        <v>165</v>
      </c>
      <c r="C54" s="22" t="s">
        <v>167</v>
      </c>
      <c r="D54" s="31">
        <v>1</v>
      </c>
      <c r="E54" s="31">
        <v>10</v>
      </c>
      <c r="F54" s="22" t="s">
        <v>504</v>
      </c>
      <c r="G54" s="70"/>
    </row>
    <row r="55" spans="1:7" ht="20.100000000000001" customHeight="1">
      <c r="A55" s="22" t="s">
        <v>159</v>
      </c>
      <c r="B55" s="22" t="s">
        <v>165</v>
      </c>
      <c r="C55" s="22" t="s">
        <v>168</v>
      </c>
      <c r="D55" s="31">
        <v>1</v>
      </c>
      <c r="E55" s="31">
        <v>10</v>
      </c>
      <c r="F55" s="22" t="s">
        <v>505</v>
      </c>
      <c r="G55" s="70"/>
    </row>
    <row r="56" spans="1:7" ht="20.100000000000001" customHeight="1">
      <c r="A56" s="22" t="s">
        <v>159</v>
      </c>
      <c r="B56" s="22" t="s">
        <v>163</v>
      </c>
      <c r="C56" s="22" t="s">
        <v>164</v>
      </c>
      <c r="D56" s="31">
        <v>1</v>
      </c>
      <c r="E56" s="31">
        <v>10</v>
      </c>
      <c r="F56" s="22" t="s">
        <v>506</v>
      </c>
      <c r="G56" s="70"/>
    </row>
    <row r="57" spans="1:7" ht="20.100000000000001" customHeight="1">
      <c r="A57" s="22" t="s">
        <v>159</v>
      </c>
      <c r="B57" s="22" t="s">
        <v>169</v>
      </c>
      <c r="C57" s="22" t="s">
        <v>170</v>
      </c>
      <c r="D57" s="31">
        <v>1</v>
      </c>
      <c r="E57" s="31">
        <v>10</v>
      </c>
      <c r="F57" s="22" t="s">
        <v>507</v>
      </c>
      <c r="G57" s="70"/>
    </row>
    <row r="58" spans="1:7" ht="20.100000000000001" customHeight="1">
      <c r="A58" s="144" t="s">
        <v>176</v>
      </c>
      <c r="B58" s="145"/>
      <c r="C58" s="146"/>
      <c r="D58" s="29">
        <f>SUM(D59:D67)</f>
        <v>8</v>
      </c>
      <c r="E58" s="29">
        <f>SUM(E59:E67)</f>
        <v>70</v>
      </c>
      <c r="F58" s="31"/>
      <c r="G58" s="70"/>
    </row>
    <row r="59" spans="1:7" ht="20.100000000000001" customHeight="1">
      <c r="A59" s="31" t="s">
        <v>175</v>
      </c>
      <c r="B59" s="31" t="s">
        <v>91</v>
      </c>
      <c r="C59" s="22" t="s">
        <v>179</v>
      </c>
      <c r="D59" s="31">
        <v>1</v>
      </c>
      <c r="E59" s="31">
        <v>10</v>
      </c>
      <c r="F59" s="22" t="s">
        <v>508</v>
      </c>
      <c r="G59" s="70"/>
    </row>
    <row r="60" spans="1:7" ht="20.100000000000001" customHeight="1">
      <c r="A60" s="22" t="s">
        <v>175</v>
      </c>
      <c r="B60" s="22" t="s">
        <v>91</v>
      </c>
      <c r="C60" s="22" t="s">
        <v>180</v>
      </c>
      <c r="D60" s="31">
        <v>1</v>
      </c>
      <c r="E60" s="31">
        <v>10</v>
      </c>
      <c r="F60" s="22" t="s">
        <v>509</v>
      </c>
      <c r="G60" s="70"/>
    </row>
    <row r="61" spans="1:7" ht="20.100000000000001" customHeight="1">
      <c r="A61" s="22" t="s">
        <v>175</v>
      </c>
      <c r="B61" s="22" t="s">
        <v>187</v>
      </c>
      <c r="C61" s="22" t="s">
        <v>188</v>
      </c>
      <c r="D61" s="31">
        <v>1</v>
      </c>
      <c r="E61" s="31">
        <v>10</v>
      </c>
      <c r="F61" s="22" t="s">
        <v>510</v>
      </c>
      <c r="G61" s="70"/>
    </row>
    <row r="62" spans="1:7" ht="20.100000000000001" customHeight="1">
      <c r="A62" s="31" t="s">
        <v>175</v>
      </c>
      <c r="B62" s="31" t="s">
        <v>189</v>
      </c>
      <c r="C62" s="22" t="s">
        <v>191</v>
      </c>
      <c r="D62" s="31">
        <v>1</v>
      </c>
      <c r="E62" s="31">
        <v>10</v>
      </c>
      <c r="F62" s="22" t="s">
        <v>511</v>
      </c>
      <c r="G62" s="70"/>
    </row>
    <row r="63" spans="1:7" ht="20.100000000000001" customHeight="1">
      <c r="A63" s="31" t="s">
        <v>175</v>
      </c>
      <c r="B63" s="31" t="s">
        <v>189</v>
      </c>
      <c r="C63" s="22" t="s">
        <v>192</v>
      </c>
      <c r="D63" s="31">
        <v>1</v>
      </c>
      <c r="E63" s="31">
        <v>10</v>
      </c>
      <c r="F63" s="22" t="s">
        <v>512</v>
      </c>
      <c r="G63" s="70"/>
    </row>
    <row r="64" spans="1:7" ht="20.100000000000001" customHeight="1">
      <c r="A64" s="31" t="s">
        <v>175</v>
      </c>
      <c r="B64" s="31" t="s">
        <v>183</v>
      </c>
      <c r="C64" s="22" t="s">
        <v>184</v>
      </c>
      <c r="D64" s="31">
        <v>1</v>
      </c>
      <c r="E64" s="31">
        <v>10</v>
      </c>
      <c r="F64" s="22" t="s">
        <v>513</v>
      </c>
      <c r="G64" s="70"/>
    </row>
    <row r="65" spans="1:7" ht="20.100000000000001" customHeight="1">
      <c r="A65" s="31" t="s">
        <v>175</v>
      </c>
      <c r="B65" s="31" t="s">
        <v>193</v>
      </c>
      <c r="C65" s="22" t="s">
        <v>194</v>
      </c>
      <c r="D65" s="31">
        <v>0</v>
      </c>
      <c r="E65" s="31">
        <v>-10</v>
      </c>
      <c r="F65" s="22" t="s">
        <v>514</v>
      </c>
      <c r="G65" s="70"/>
    </row>
    <row r="66" spans="1:7" s="67" customFormat="1" ht="24.95" customHeight="1">
      <c r="A66" s="31" t="s">
        <v>175</v>
      </c>
      <c r="B66" s="31" t="s">
        <v>195</v>
      </c>
      <c r="C66" s="22" t="s">
        <v>196</v>
      </c>
      <c r="D66" s="31">
        <v>1</v>
      </c>
      <c r="E66" s="31">
        <v>10</v>
      </c>
      <c r="F66" s="22" t="s">
        <v>515</v>
      </c>
      <c r="G66" s="70"/>
    </row>
    <row r="67" spans="1:7" ht="20.100000000000001" customHeight="1">
      <c r="A67" s="22" t="s">
        <v>175</v>
      </c>
      <c r="B67" s="22" t="s">
        <v>185</v>
      </c>
      <c r="C67" s="22" t="s">
        <v>186</v>
      </c>
      <c r="D67" s="31">
        <v>1</v>
      </c>
      <c r="E67" s="31">
        <v>10</v>
      </c>
      <c r="F67" s="22" t="s">
        <v>516</v>
      </c>
      <c r="G67" s="70"/>
    </row>
    <row r="68" spans="1:7" ht="20.100000000000001" customHeight="1">
      <c r="A68" s="144" t="s">
        <v>198</v>
      </c>
      <c r="B68" s="145"/>
      <c r="C68" s="146"/>
      <c r="D68" s="29">
        <f>SUM(D69:D74)</f>
        <v>6</v>
      </c>
      <c r="E68" s="29">
        <f>SUM(E69:E74)</f>
        <v>60</v>
      </c>
      <c r="F68" s="31"/>
      <c r="G68" s="70"/>
    </row>
    <row r="69" spans="1:7" ht="20.100000000000001" customHeight="1">
      <c r="A69" s="31" t="s">
        <v>197</v>
      </c>
      <c r="B69" s="31" t="s">
        <v>206</v>
      </c>
      <c r="C69" s="22" t="s">
        <v>208</v>
      </c>
      <c r="D69" s="31">
        <v>1</v>
      </c>
      <c r="E69" s="31">
        <v>10</v>
      </c>
      <c r="F69" s="22" t="s">
        <v>517</v>
      </c>
      <c r="G69" s="70"/>
    </row>
    <row r="70" spans="1:7" ht="20.100000000000001" customHeight="1">
      <c r="A70" s="31" t="s">
        <v>197</v>
      </c>
      <c r="B70" s="31" t="s">
        <v>206</v>
      </c>
      <c r="C70" s="22" t="s">
        <v>209</v>
      </c>
      <c r="D70" s="31">
        <v>1</v>
      </c>
      <c r="E70" s="31">
        <v>10</v>
      </c>
      <c r="F70" s="22" t="s">
        <v>518</v>
      </c>
      <c r="G70" s="70"/>
    </row>
    <row r="71" spans="1:7" ht="20.100000000000001" customHeight="1">
      <c r="A71" s="31" t="s">
        <v>197</v>
      </c>
      <c r="B71" s="31" t="s">
        <v>210</v>
      </c>
      <c r="C71" s="22" t="s">
        <v>212</v>
      </c>
      <c r="D71" s="31">
        <v>1</v>
      </c>
      <c r="E71" s="31">
        <v>10</v>
      </c>
      <c r="F71" s="22" t="s">
        <v>519</v>
      </c>
      <c r="G71" s="70"/>
    </row>
    <row r="72" spans="1:7" ht="20.100000000000001" customHeight="1">
      <c r="A72" s="22" t="s">
        <v>197</v>
      </c>
      <c r="B72" s="22" t="s">
        <v>210</v>
      </c>
      <c r="C72" s="22" t="s">
        <v>213</v>
      </c>
      <c r="D72" s="31">
        <v>1</v>
      </c>
      <c r="E72" s="31">
        <v>10</v>
      </c>
      <c r="F72" s="22" t="s">
        <v>520</v>
      </c>
      <c r="G72" s="70"/>
    </row>
    <row r="73" spans="1:7" ht="20.100000000000001" customHeight="1">
      <c r="A73" s="31" t="s">
        <v>197</v>
      </c>
      <c r="B73" s="31" t="s">
        <v>200</v>
      </c>
      <c r="C73" s="22" t="s">
        <v>201</v>
      </c>
      <c r="D73" s="31">
        <v>1</v>
      </c>
      <c r="E73" s="31">
        <v>10</v>
      </c>
      <c r="F73" s="22" t="s">
        <v>521</v>
      </c>
      <c r="G73" s="70"/>
    </row>
    <row r="74" spans="1:7" ht="20.100000000000001" customHeight="1">
      <c r="A74" s="31" t="s">
        <v>197</v>
      </c>
      <c r="B74" s="31" t="s">
        <v>214</v>
      </c>
      <c r="C74" s="22" t="s">
        <v>215</v>
      </c>
      <c r="D74" s="31">
        <v>1</v>
      </c>
      <c r="E74" s="31">
        <v>10</v>
      </c>
      <c r="F74" s="22" t="s">
        <v>522</v>
      </c>
      <c r="G74" s="70"/>
    </row>
    <row r="75" spans="1:7" ht="20.100000000000001" customHeight="1">
      <c r="A75" s="144" t="s">
        <v>217</v>
      </c>
      <c r="B75" s="145"/>
      <c r="C75" s="146"/>
      <c r="D75" s="29">
        <f>SUM(D76:D80)</f>
        <v>5</v>
      </c>
      <c r="E75" s="29">
        <f>SUM(E76:E80)</f>
        <v>50</v>
      </c>
      <c r="F75" s="31"/>
      <c r="G75" s="70"/>
    </row>
    <row r="76" spans="1:7" ht="20.100000000000001" customHeight="1">
      <c r="A76" s="31" t="s">
        <v>216</v>
      </c>
      <c r="B76" s="31" t="s">
        <v>91</v>
      </c>
      <c r="C76" s="22" t="s">
        <v>220</v>
      </c>
      <c r="D76" s="31">
        <v>1</v>
      </c>
      <c r="E76" s="31">
        <v>10</v>
      </c>
      <c r="F76" s="22" t="s">
        <v>523</v>
      </c>
      <c r="G76" s="70"/>
    </row>
    <row r="77" spans="1:7" ht="20.100000000000001" customHeight="1">
      <c r="A77" s="31" t="s">
        <v>216</v>
      </c>
      <c r="B77" s="31" t="s">
        <v>227</v>
      </c>
      <c r="C77" s="22" t="s">
        <v>228</v>
      </c>
      <c r="D77" s="31">
        <v>1</v>
      </c>
      <c r="E77" s="31">
        <v>10</v>
      </c>
      <c r="F77" s="22" t="s">
        <v>524</v>
      </c>
      <c r="G77" s="70"/>
    </row>
    <row r="78" spans="1:7" ht="20.100000000000001" customHeight="1">
      <c r="A78" s="31" t="s">
        <v>216</v>
      </c>
      <c r="B78" s="31" t="s">
        <v>237</v>
      </c>
      <c r="C78" s="22" t="s">
        <v>238</v>
      </c>
      <c r="D78" s="31">
        <v>1</v>
      </c>
      <c r="E78" s="31">
        <v>10</v>
      </c>
      <c r="F78" s="22" t="s">
        <v>525</v>
      </c>
      <c r="G78" s="70"/>
    </row>
    <row r="79" spans="1:7" ht="20.100000000000001" customHeight="1">
      <c r="A79" s="31" t="s">
        <v>216</v>
      </c>
      <c r="B79" s="31" t="s">
        <v>223</v>
      </c>
      <c r="C79" s="22" t="s">
        <v>226</v>
      </c>
      <c r="D79" s="31">
        <v>1</v>
      </c>
      <c r="E79" s="31">
        <v>10</v>
      </c>
      <c r="F79" s="22" t="s">
        <v>526</v>
      </c>
      <c r="G79" s="70"/>
    </row>
    <row r="80" spans="1:7" ht="20.100000000000001" customHeight="1">
      <c r="A80" s="31" t="s">
        <v>216</v>
      </c>
      <c r="B80" s="31" t="s">
        <v>231</v>
      </c>
      <c r="C80" s="22" t="s">
        <v>234</v>
      </c>
      <c r="D80" s="31">
        <v>1</v>
      </c>
      <c r="E80" s="31">
        <v>10</v>
      </c>
      <c r="F80" s="22" t="s">
        <v>527</v>
      </c>
      <c r="G80" s="70"/>
    </row>
    <row r="81" spans="1:7" ht="20.100000000000001" customHeight="1">
      <c r="A81" s="144" t="s">
        <v>240</v>
      </c>
      <c r="B81" s="145"/>
      <c r="C81" s="146"/>
      <c r="D81" s="29">
        <f>SUM(D82:D90)</f>
        <v>10</v>
      </c>
      <c r="E81" s="29">
        <f>SUM(E82:E90)</f>
        <v>100</v>
      </c>
      <c r="F81" s="31"/>
      <c r="G81" s="70"/>
    </row>
    <row r="82" spans="1:7" ht="20.100000000000001" customHeight="1">
      <c r="A82" s="22" t="s">
        <v>239</v>
      </c>
      <c r="B82" s="22" t="s">
        <v>91</v>
      </c>
      <c r="C82" s="22" t="s">
        <v>242</v>
      </c>
      <c r="D82" s="31">
        <v>1</v>
      </c>
      <c r="E82" s="31">
        <v>10</v>
      </c>
      <c r="F82" s="22" t="s">
        <v>528</v>
      </c>
      <c r="G82" s="70"/>
    </row>
    <row r="83" spans="1:7" ht="20.100000000000001" customHeight="1">
      <c r="A83" s="31" t="s">
        <v>239</v>
      </c>
      <c r="B83" s="31" t="s">
        <v>91</v>
      </c>
      <c r="C83" s="22" t="s">
        <v>243</v>
      </c>
      <c r="D83" s="31">
        <v>1</v>
      </c>
      <c r="E83" s="31">
        <v>10</v>
      </c>
      <c r="F83" s="31" t="s">
        <v>529</v>
      </c>
      <c r="G83" s="70"/>
    </row>
    <row r="84" spans="1:7" ht="20.100000000000001" customHeight="1">
      <c r="A84" s="31" t="s">
        <v>239</v>
      </c>
      <c r="B84" s="31" t="s">
        <v>91</v>
      </c>
      <c r="C84" s="31" t="s">
        <v>244</v>
      </c>
      <c r="D84" s="31">
        <v>1</v>
      </c>
      <c r="E84" s="31">
        <v>10</v>
      </c>
      <c r="F84" s="31" t="s">
        <v>530</v>
      </c>
      <c r="G84" s="70"/>
    </row>
    <row r="85" spans="1:7" ht="20.100000000000001" customHeight="1">
      <c r="A85" s="22" t="s">
        <v>239</v>
      </c>
      <c r="B85" s="22" t="s">
        <v>91</v>
      </c>
      <c r="C85" s="22" t="s">
        <v>245</v>
      </c>
      <c r="D85" s="31">
        <v>1</v>
      </c>
      <c r="E85" s="31">
        <v>10</v>
      </c>
      <c r="F85" s="22" t="s">
        <v>531</v>
      </c>
      <c r="G85" s="70"/>
    </row>
    <row r="86" spans="1:7" ht="20.100000000000001" customHeight="1">
      <c r="A86" s="31" t="s">
        <v>239</v>
      </c>
      <c r="B86" s="31" t="s">
        <v>247</v>
      </c>
      <c r="C86" s="22" t="s">
        <v>250</v>
      </c>
      <c r="D86" s="31">
        <v>1</v>
      </c>
      <c r="E86" s="31">
        <v>10</v>
      </c>
      <c r="F86" s="22" t="s">
        <v>532</v>
      </c>
      <c r="G86" s="70"/>
    </row>
    <row r="87" spans="1:7" ht="20.100000000000001" customHeight="1">
      <c r="A87" s="31" t="s">
        <v>239</v>
      </c>
      <c r="B87" s="31" t="s">
        <v>257</v>
      </c>
      <c r="C87" s="22" t="s">
        <v>258</v>
      </c>
      <c r="D87" s="31">
        <v>1</v>
      </c>
      <c r="E87" s="31">
        <v>10</v>
      </c>
      <c r="F87" s="22" t="s">
        <v>533</v>
      </c>
      <c r="G87" s="70"/>
    </row>
    <row r="88" spans="1:7" ht="20.100000000000001" customHeight="1">
      <c r="A88" s="22" t="s">
        <v>239</v>
      </c>
      <c r="B88" s="22" t="s">
        <v>253</v>
      </c>
      <c r="C88" s="22" t="s">
        <v>256</v>
      </c>
      <c r="D88" s="31">
        <v>1</v>
      </c>
      <c r="E88" s="31">
        <v>10</v>
      </c>
      <c r="F88" s="22" t="s">
        <v>534</v>
      </c>
      <c r="G88" s="70"/>
    </row>
    <row r="89" spans="1:7" ht="20.100000000000001" customHeight="1">
      <c r="A89" s="31" t="s">
        <v>239</v>
      </c>
      <c r="B89" s="31" t="s">
        <v>259</v>
      </c>
      <c r="C89" s="22" t="s">
        <v>261</v>
      </c>
      <c r="D89" s="31">
        <v>1</v>
      </c>
      <c r="E89" s="31">
        <v>10</v>
      </c>
      <c r="F89" s="22" t="s">
        <v>535</v>
      </c>
      <c r="G89" s="70"/>
    </row>
    <row r="90" spans="1:7" ht="20.100000000000001" customHeight="1">
      <c r="A90" s="31" t="s">
        <v>239</v>
      </c>
      <c r="B90" s="31" t="s">
        <v>259</v>
      </c>
      <c r="C90" s="22" t="s">
        <v>262</v>
      </c>
      <c r="D90" s="31">
        <v>2</v>
      </c>
      <c r="E90" s="31">
        <v>20</v>
      </c>
      <c r="F90" s="22" t="s">
        <v>536</v>
      </c>
      <c r="G90" s="70"/>
    </row>
    <row r="91" spans="1:7" ht="20.100000000000001" customHeight="1">
      <c r="A91" s="144" t="s">
        <v>266</v>
      </c>
      <c r="B91" s="145"/>
      <c r="C91" s="146"/>
      <c r="D91" s="29">
        <f>SUM(D92:D93)</f>
        <v>2</v>
      </c>
      <c r="E91" s="29">
        <f>SUM(E92:E93)</f>
        <v>20</v>
      </c>
      <c r="F91" s="31"/>
      <c r="G91" s="70"/>
    </row>
    <row r="92" spans="1:7" ht="20.100000000000001" customHeight="1">
      <c r="A92" s="31" t="s">
        <v>265</v>
      </c>
      <c r="B92" s="31" t="s">
        <v>270</v>
      </c>
      <c r="C92" s="22" t="s">
        <v>271</v>
      </c>
      <c r="D92" s="31">
        <v>1</v>
      </c>
      <c r="E92" s="31">
        <v>10</v>
      </c>
      <c r="F92" s="22" t="s">
        <v>537</v>
      </c>
      <c r="G92" s="70"/>
    </row>
    <row r="93" spans="1:7" ht="20.100000000000001" customHeight="1">
      <c r="A93" s="31" t="s">
        <v>265</v>
      </c>
      <c r="B93" s="31" t="s">
        <v>272</v>
      </c>
      <c r="C93" s="22" t="s">
        <v>273</v>
      </c>
      <c r="D93" s="31">
        <v>1</v>
      </c>
      <c r="E93" s="31">
        <v>10</v>
      </c>
      <c r="F93" s="22" t="s">
        <v>538</v>
      </c>
      <c r="G93" s="70"/>
    </row>
    <row r="94" spans="1:7" ht="20.100000000000001" customHeight="1">
      <c r="A94" s="144" t="s">
        <v>275</v>
      </c>
      <c r="B94" s="145"/>
      <c r="C94" s="146"/>
      <c r="D94" s="29">
        <f>SUM(D95:D99)</f>
        <v>3</v>
      </c>
      <c r="E94" s="29">
        <f>SUM(E95:E99)</f>
        <v>10</v>
      </c>
      <c r="F94" s="31"/>
      <c r="G94" s="70"/>
    </row>
    <row r="95" spans="1:7" ht="20.100000000000001" customHeight="1">
      <c r="A95" s="22" t="s">
        <v>274</v>
      </c>
      <c r="B95" s="22" t="s">
        <v>91</v>
      </c>
      <c r="C95" s="22" t="s">
        <v>276</v>
      </c>
      <c r="D95" s="31">
        <v>1</v>
      </c>
      <c r="E95" s="31">
        <v>10</v>
      </c>
      <c r="F95" s="22" t="s">
        <v>539</v>
      </c>
      <c r="G95" s="70"/>
    </row>
    <row r="96" spans="1:7" ht="29.1" customHeight="1">
      <c r="A96" s="31" t="s">
        <v>274</v>
      </c>
      <c r="B96" s="31" t="s">
        <v>91</v>
      </c>
      <c r="C96" s="22" t="s">
        <v>277</v>
      </c>
      <c r="D96" s="31">
        <v>1</v>
      </c>
      <c r="E96" s="31">
        <v>10</v>
      </c>
      <c r="F96" s="22" t="s">
        <v>540</v>
      </c>
      <c r="G96" s="70"/>
    </row>
    <row r="97" spans="1:7" ht="20.100000000000001" customHeight="1">
      <c r="A97" s="31" t="s">
        <v>274</v>
      </c>
      <c r="B97" s="31" t="s">
        <v>278</v>
      </c>
      <c r="C97" s="22" t="s">
        <v>280</v>
      </c>
      <c r="D97" s="31">
        <v>0</v>
      </c>
      <c r="E97" s="31">
        <v>-10</v>
      </c>
      <c r="F97" s="22" t="s">
        <v>541</v>
      </c>
      <c r="G97" s="70"/>
    </row>
    <row r="98" spans="1:7" ht="20.100000000000001" customHeight="1">
      <c r="A98" s="31" t="s">
        <v>274</v>
      </c>
      <c r="B98" s="31" t="s">
        <v>278</v>
      </c>
      <c r="C98" s="22" t="s">
        <v>281</v>
      </c>
      <c r="D98" s="31">
        <v>0</v>
      </c>
      <c r="E98" s="31">
        <v>-10</v>
      </c>
      <c r="F98" s="22" t="s">
        <v>542</v>
      </c>
      <c r="G98" s="70"/>
    </row>
    <row r="99" spans="1:7" ht="20.100000000000001" customHeight="1">
      <c r="A99" s="31" t="s">
        <v>274</v>
      </c>
      <c r="B99" s="31" t="s">
        <v>288</v>
      </c>
      <c r="C99" s="22" t="s">
        <v>289</v>
      </c>
      <c r="D99" s="31">
        <v>1</v>
      </c>
      <c r="E99" s="31">
        <v>10</v>
      </c>
      <c r="F99" s="22" t="s">
        <v>543</v>
      </c>
      <c r="G99" s="70"/>
    </row>
    <row r="100" spans="1:7" ht="20.100000000000001" customHeight="1">
      <c r="A100" s="144" t="s">
        <v>291</v>
      </c>
      <c r="B100" s="145"/>
      <c r="C100" s="146"/>
      <c r="D100" s="29">
        <f>SUM(D101:D107)</f>
        <v>7</v>
      </c>
      <c r="E100" s="29">
        <f>SUM(E101:E107)</f>
        <v>70</v>
      </c>
      <c r="F100" s="31"/>
      <c r="G100" s="70"/>
    </row>
    <row r="101" spans="1:7" ht="20.100000000000001" customHeight="1">
      <c r="A101" s="22" t="s">
        <v>290</v>
      </c>
      <c r="B101" s="22" t="s">
        <v>91</v>
      </c>
      <c r="C101" s="22" t="s">
        <v>293</v>
      </c>
      <c r="D101" s="31">
        <v>1</v>
      </c>
      <c r="E101" s="31">
        <v>10</v>
      </c>
      <c r="F101" s="22" t="s">
        <v>544</v>
      </c>
      <c r="G101" s="70"/>
    </row>
    <row r="102" spans="1:7" ht="20.100000000000001" customHeight="1">
      <c r="A102" s="22" t="s">
        <v>290</v>
      </c>
      <c r="B102" s="22" t="s">
        <v>91</v>
      </c>
      <c r="C102" s="22" t="s">
        <v>294</v>
      </c>
      <c r="D102" s="31">
        <v>1</v>
      </c>
      <c r="E102" s="31">
        <v>10</v>
      </c>
      <c r="F102" s="22" t="s">
        <v>545</v>
      </c>
      <c r="G102" s="70"/>
    </row>
    <row r="103" spans="1:7" ht="20.100000000000001" customHeight="1">
      <c r="A103" s="22" t="s">
        <v>290</v>
      </c>
      <c r="B103" s="22" t="s">
        <v>91</v>
      </c>
      <c r="C103" s="22" t="s">
        <v>295</v>
      </c>
      <c r="D103" s="31">
        <v>1</v>
      </c>
      <c r="E103" s="31">
        <v>10</v>
      </c>
      <c r="F103" s="22" t="s">
        <v>546</v>
      </c>
      <c r="G103" s="70"/>
    </row>
    <row r="104" spans="1:7" ht="20.100000000000001" customHeight="1">
      <c r="A104" s="22" t="s">
        <v>290</v>
      </c>
      <c r="B104" s="22" t="s">
        <v>304</v>
      </c>
      <c r="C104" s="22" t="s">
        <v>305</v>
      </c>
      <c r="D104" s="31">
        <v>1</v>
      </c>
      <c r="E104" s="31">
        <v>10</v>
      </c>
      <c r="F104" s="22" t="s">
        <v>547</v>
      </c>
      <c r="G104" s="70"/>
    </row>
    <row r="105" spans="1:7" ht="20.100000000000001" customHeight="1">
      <c r="A105" s="22" t="s">
        <v>290</v>
      </c>
      <c r="B105" s="22" t="s">
        <v>306</v>
      </c>
      <c r="C105" s="22" t="s">
        <v>548</v>
      </c>
      <c r="D105" s="31">
        <v>1</v>
      </c>
      <c r="E105" s="31">
        <v>10</v>
      </c>
      <c r="F105" s="22" t="s">
        <v>549</v>
      </c>
      <c r="G105" s="70"/>
    </row>
    <row r="106" spans="1:7" ht="20.100000000000001" customHeight="1">
      <c r="A106" s="22" t="s">
        <v>290</v>
      </c>
      <c r="B106" s="22" t="s">
        <v>308</v>
      </c>
      <c r="C106" s="22" t="s">
        <v>309</v>
      </c>
      <c r="D106" s="31">
        <v>1</v>
      </c>
      <c r="E106" s="31">
        <v>10</v>
      </c>
      <c r="F106" s="22" t="s">
        <v>550</v>
      </c>
      <c r="G106" s="70"/>
    </row>
    <row r="107" spans="1:7" ht="20.100000000000001" customHeight="1">
      <c r="A107" s="22" t="s">
        <v>290</v>
      </c>
      <c r="B107" s="22" t="s">
        <v>310</v>
      </c>
      <c r="C107" s="22" t="s">
        <v>311</v>
      </c>
      <c r="D107" s="31">
        <v>1</v>
      </c>
      <c r="E107" s="31">
        <v>10</v>
      </c>
      <c r="F107" s="22" t="s">
        <v>551</v>
      </c>
      <c r="G107" s="70"/>
    </row>
    <row r="108" spans="1:7" ht="20.100000000000001" customHeight="1">
      <c r="A108" s="144" t="s">
        <v>313</v>
      </c>
      <c r="B108" s="145"/>
      <c r="C108" s="146"/>
      <c r="D108" s="29">
        <f>SUM(D109:D114)</f>
        <v>4</v>
      </c>
      <c r="E108" s="29">
        <f>SUM(E109:E114)</f>
        <v>30</v>
      </c>
      <c r="F108" s="31"/>
      <c r="G108" s="70"/>
    </row>
    <row r="109" spans="1:7" ht="20.100000000000001" customHeight="1">
      <c r="A109" s="22" t="s">
        <v>312</v>
      </c>
      <c r="B109" s="22" t="s">
        <v>91</v>
      </c>
      <c r="C109" s="22" t="s">
        <v>314</v>
      </c>
      <c r="D109" s="31">
        <v>0</v>
      </c>
      <c r="E109" s="31">
        <v>-10</v>
      </c>
      <c r="F109" s="22" t="s">
        <v>552</v>
      </c>
      <c r="G109" s="70"/>
    </row>
    <row r="110" spans="1:7" ht="24.95" customHeight="1">
      <c r="A110" s="22" t="s">
        <v>312</v>
      </c>
      <c r="B110" s="22" t="s">
        <v>91</v>
      </c>
      <c r="C110" s="22" t="s">
        <v>315</v>
      </c>
      <c r="D110" s="31">
        <v>1</v>
      </c>
      <c r="E110" s="31">
        <v>20</v>
      </c>
      <c r="F110" s="22" t="s">
        <v>553</v>
      </c>
      <c r="G110" s="70"/>
    </row>
    <row r="111" spans="1:7" ht="20.100000000000001" customHeight="1">
      <c r="A111" s="22" t="s">
        <v>312</v>
      </c>
      <c r="B111" s="22" t="s">
        <v>317</v>
      </c>
      <c r="C111" s="22" t="s">
        <v>318</v>
      </c>
      <c r="D111" s="31">
        <v>1</v>
      </c>
      <c r="E111" s="31">
        <v>10</v>
      </c>
      <c r="F111" s="22" t="s">
        <v>554</v>
      </c>
      <c r="G111" s="70"/>
    </row>
    <row r="112" spans="1:7" ht="20.100000000000001" customHeight="1">
      <c r="A112" s="22" t="s">
        <v>312</v>
      </c>
      <c r="B112" s="22" t="s">
        <v>319</v>
      </c>
      <c r="C112" s="22" t="s">
        <v>322</v>
      </c>
      <c r="D112" s="31">
        <v>1</v>
      </c>
      <c r="E112" s="31">
        <v>10</v>
      </c>
      <c r="F112" s="22" t="s">
        <v>555</v>
      </c>
      <c r="G112" s="70"/>
    </row>
    <row r="113" spans="1:7" ht="20.100000000000001" customHeight="1">
      <c r="A113" s="22" t="s">
        <v>312</v>
      </c>
      <c r="B113" s="22" t="s">
        <v>325</v>
      </c>
      <c r="C113" s="22" t="s">
        <v>326</v>
      </c>
      <c r="D113" s="31">
        <v>0</v>
      </c>
      <c r="E113" s="31">
        <v>-10</v>
      </c>
      <c r="F113" s="22" t="s">
        <v>556</v>
      </c>
      <c r="G113" s="70"/>
    </row>
    <row r="114" spans="1:7" ht="20.100000000000001" customHeight="1">
      <c r="A114" s="22" t="s">
        <v>312</v>
      </c>
      <c r="B114" s="22" t="s">
        <v>327</v>
      </c>
      <c r="C114" s="22" t="s">
        <v>328</v>
      </c>
      <c r="D114" s="31">
        <v>1</v>
      </c>
      <c r="E114" s="31">
        <v>10</v>
      </c>
      <c r="F114" s="22" t="s">
        <v>557</v>
      </c>
      <c r="G114" s="70"/>
    </row>
    <row r="115" spans="1:7" ht="20.100000000000001" customHeight="1">
      <c r="A115" s="144" t="s">
        <v>330</v>
      </c>
      <c r="B115" s="145"/>
      <c r="C115" s="146"/>
      <c r="D115" s="29">
        <f>SUM(D116:D119)</f>
        <v>4</v>
      </c>
      <c r="E115" s="29">
        <f>SUM(E116:E119)</f>
        <v>40</v>
      </c>
      <c r="F115" s="31"/>
      <c r="G115" s="70"/>
    </row>
    <row r="116" spans="1:7" ht="20.100000000000001" customHeight="1">
      <c r="A116" s="22" t="s">
        <v>329</v>
      </c>
      <c r="B116" s="22" t="s">
        <v>334</v>
      </c>
      <c r="C116" s="22" t="s">
        <v>335</v>
      </c>
      <c r="D116" s="31">
        <v>1</v>
      </c>
      <c r="E116" s="31">
        <v>10</v>
      </c>
      <c r="F116" s="22" t="s">
        <v>558</v>
      </c>
      <c r="G116" s="70"/>
    </row>
    <row r="117" spans="1:7" ht="20.100000000000001" customHeight="1">
      <c r="A117" s="31" t="s">
        <v>329</v>
      </c>
      <c r="B117" s="31" t="s">
        <v>91</v>
      </c>
      <c r="C117" s="22" t="s">
        <v>331</v>
      </c>
      <c r="D117" s="31">
        <v>1</v>
      </c>
      <c r="E117" s="31">
        <v>10</v>
      </c>
      <c r="F117" s="22" t="s">
        <v>559</v>
      </c>
      <c r="G117" s="70"/>
    </row>
    <row r="118" spans="1:7" ht="20.100000000000001" customHeight="1">
      <c r="A118" s="31" t="s">
        <v>329</v>
      </c>
      <c r="B118" s="31" t="s">
        <v>91</v>
      </c>
      <c r="C118" s="22" t="s">
        <v>332</v>
      </c>
      <c r="D118" s="31">
        <v>1</v>
      </c>
      <c r="E118" s="31">
        <v>10</v>
      </c>
      <c r="F118" s="22" t="s">
        <v>560</v>
      </c>
      <c r="G118" s="70"/>
    </row>
    <row r="119" spans="1:7" ht="20.100000000000001" customHeight="1">
      <c r="A119" s="31" t="s">
        <v>329</v>
      </c>
      <c r="B119" s="31" t="s">
        <v>561</v>
      </c>
      <c r="C119" s="22" t="s">
        <v>337</v>
      </c>
      <c r="D119" s="31">
        <v>1</v>
      </c>
      <c r="E119" s="31">
        <v>10</v>
      </c>
      <c r="F119" s="22" t="s">
        <v>562</v>
      </c>
      <c r="G119" s="70"/>
    </row>
    <row r="120" spans="1:7" ht="20.100000000000001" customHeight="1">
      <c r="A120" s="144" t="s">
        <v>339</v>
      </c>
      <c r="B120" s="145"/>
      <c r="C120" s="146"/>
      <c r="D120" s="29">
        <f>SUM(D121:D124)</f>
        <v>4</v>
      </c>
      <c r="E120" s="29">
        <f>SUM(E121:E124)</f>
        <v>40</v>
      </c>
      <c r="F120" s="31"/>
      <c r="G120" s="70"/>
    </row>
    <row r="121" spans="1:7" ht="20.100000000000001" customHeight="1">
      <c r="A121" s="22" t="s">
        <v>338</v>
      </c>
      <c r="B121" s="22" t="s">
        <v>91</v>
      </c>
      <c r="C121" s="22" t="s">
        <v>340</v>
      </c>
      <c r="D121" s="31">
        <v>1</v>
      </c>
      <c r="E121" s="31">
        <v>10</v>
      </c>
      <c r="F121" s="22" t="s">
        <v>563</v>
      </c>
      <c r="G121" s="70"/>
    </row>
    <row r="122" spans="1:7" ht="20.100000000000001" customHeight="1">
      <c r="A122" s="22" t="s">
        <v>338</v>
      </c>
      <c r="B122" s="22" t="s">
        <v>91</v>
      </c>
      <c r="C122" s="22" t="s">
        <v>341</v>
      </c>
      <c r="D122" s="31">
        <v>1</v>
      </c>
      <c r="E122" s="31">
        <v>10</v>
      </c>
      <c r="F122" s="22" t="s">
        <v>564</v>
      </c>
      <c r="G122" s="70"/>
    </row>
    <row r="123" spans="1:7" ht="20.100000000000001" customHeight="1">
      <c r="A123" s="31" t="s">
        <v>338</v>
      </c>
      <c r="B123" s="31" t="s">
        <v>345</v>
      </c>
      <c r="C123" s="22" t="s">
        <v>348</v>
      </c>
      <c r="D123" s="31">
        <v>1</v>
      </c>
      <c r="E123" s="31">
        <v>10</v>
      </c>
      <c r="F123" s="22" t="s">
        <v>565</v>
      </c>
      <c r="G123" s="70"/>
    </row>
    <row r="124" spans="1:7" ht="20.100000000000001" customHeight="1">
      <c r="A124" s="31" t="s">
        <v>338</v>
      </c>
      <c r="B124" s="31" t="s">
        <v>349</v>
      </c>
      <c r="C124" s="22" t="s">
        <v>350</v>
      </c>
      <c r="D124" s="31">
        <v>1</v>
      </c>
      <c r="E124" s="31">
        <v>10</v>
      </c>
      <c r="F124" s="22" t="s">
        <v>566</v>
      </c>
      <c r="G124" s="70"/>
    </row>
    <row r="125" spans="1:7" ht="20.100000000000001" customHeight="1">
      <c r="A125" s="144" t="s">
        <v>352</v>
      </c>
      <c r="B125" s="145"/>
      <c r="C125" s="146"/>
      <c r="D125" s="29">
        <f>SUM(D126:D128)</f>
        <v>3</v>
      </c>
      <c r="E125" s="29">
        <f>SUM(E126:E128)</f>
        <v>30</v>
      </c>
      <c r="F125" s="31"/>
      <c r="G125" s="70"/>
    </row>
    <row r="126" spans="1:7" ht="20.100000000000001" customHeight="1">
      <c r="A126" s="31" t="s">
        <v>351</v>
      </c>
      <c r="B126" s="31" t="s">
        <v>91</v>
      </c>
      <c r="C126" s="22" t="s">
        <v>353</v>
      </c>
      <c r="D126" s="31">
        <v>1</v>
      </c>
      <c r="E126" s="31">
        <v>10</v>
      </c>
      <c r="F126" s="31" t="s">
        <v>567</v>
      </c>
      <c r="G126" s="70"/>
    </row>
    <row r="127" spans="1:7" ht="20.100000000000001" customHeight="1">
      <c r="A127" s="31" t="s">
        <v>351</v>
      </c>
      <c r="B127" s="31" t="s">
        <v>355</v>
      </c>
      <c r="C127" s="22" t="s">
        <v>356</v>
      </c>
      <c r="D127" s="31">
        <v>1</v>
      </c>
      <c r="E127" s="31">
        <v>10</v>
      </c>
      <c r="F127" s="22" t="s">
        <v>568</v>
      </c>
      <c r="G127" s="70"/>
    </row>
    <row r="128" spans="1:7" ht="20.100000000000001" customHeight="1">
      <c r="A128" s="22" t="s">
        <v>351</v>
      </c>
      <c r="B128" s="22" t="s">
        <v>357</v>
      </c>
      <c r="C128" s="22" t="s">
        <v>358</v>
      </c>
      <c r="D128" s="31">
        <v>1</v>
      </c>
      <c r="E128" s="31">
        <v>10</v>
      </c>
      <c r="F128" s="22" t="s">
        <v>569</v>
      </c>
      <c r="G128" s="70"/>
    </row>
  </sheetData>
  <autoFilter ref="A3:G128"/>
  <mergeCells count="17">
    <mergeCell ref="A120:C120"/>
    <mergeCell ref="A125:C125"/>
    <mergeCell ref="A91:C91"/>
    <mergeCell ref="A94:C94"/>
    <mergeCell ref="A100:C100"/>
    <mergeCell ref="A108:C108"/>
    <mergeCell ref="A115:C115"/>
    <mergeCell ref="A53:C53"/>
    <mergeCell ref="A58:C58"/>
    <mergeCell ref="A68:C68"/>
    <mergeCell ref="A75:C75"/>
    <mergeCell ref="A81:C81"/>
    <mergeCell ref="A2:F2"/>
    <mergeCell ref="A4:C4"/>
    <mergeCell ref="A5:C5"/>
    <mergeCell ref="A21:C21"/>
    <mergeCell ref="A44:C44"/>
  </mergeCells>
  <phoneticPr fontId="40" type="noConversion"/>
  <pageMargins left="0.75138888888888899" right="0.75138888888888899" top="1" bottom="1" header="0.5" footer="0.5"/>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7"/>
  <sheetViews>
    <sheetView workbookViewId="0">
      <selection activeCell="K13" sqref="K13"/>
    </sheetView>
  </sheetViews>
  <sheetFormatPr defaultColWidth="9" defaultRowHeight="30" customHeight="1"/>
  <cols>
    <col min="1" max="1" width="13" customWidth="1"/>
    <col min="2" max="2" width="13.125" customWidth="1"/>
    <col min="3" max="3" width="20.75" customWidth="1"/>
    <col min="4" max="4" width="14.75" customWidth="1"/>
    <col min="5" max="5" width="15.25" customWidth="1"/>
    <col min="6" max="6" width="17.625" customWidth="1"/>
    <col min="7" max="7" width="17.75" customWidth="1"/>
  </cols>
  <sheetData>
    <row r="1" spans="1:7" ht="18.95" customHeight="1">
      <c r="A1" s="63" t="s">
        <v>570</v>
      </c>
      <c r="B1" s="64"/>
      <c r="C1" s="64"/>
      <c r="D1" s="64"/>
      <c r="E1" s="64"/>
      <c r="F1" s="64"/>
      <c r="G1" s="64"/>
    </row>
    <row r="2" spans="1:7" ht="30" customHeight="1">
      <c r="A2" s="233" t="s">
        <v>571</v>
      </c>
      <c r="B2" s="233"/>
      <c r="C2" s="233"/>
      <c r="D2" s="233"/>
      <c r="E2" s="233"/>
      <c r="F2" s="233"/>
      <c r="G2" s="233"/>
    </row>
    <row r="3" spans="1:7" ht="30" customHeight="1">
      <c r="A3" s="65" t="s">
        <v>443</v>
      </c>
      <c r="B3" s="65" t="s">
        <v>444</v>
      </c>
      <c r="C3" s="65" t="s">
        <v>445</v>
      </c>
      <c r="D3" s="43" t="s">
        <v>572</v>
      </c>
      <c r="E3" s="43" t="s">
        <v>368</v>
      </c>
      <c r="F3" s="43" t="s">
        <v>447</v>
      </c>
      <c r="G3" s="65" t="s">
        <v>15</v>
      </c>
    </row>
    <row r="4" spans="1:7" ht="30" customHeight="1">
      <c r="A4" s="19" t="s">
        <v>16</v>
      </c>
      <c r="B4" s="19"/>
      <c r="C4" s="19"/>
      <c r="D4" s="19">
        <f>D5+D11+D20+D26+D29+D34+D38+D44+D48+D51+D56+D61+D66+D69+D74</f>
        <v>44</v>
      </c>
      <c r="E4" s="19"/>
      <c r="F4" s="19">
        <f>F5+F11+F20+F26+F29+F34+F38+F44+F48+F51+F56+F61+F66+F69+F74</f>
        <v>-160</v>
      </c>
      <c r="G4" s="19"/>
    </row>
    <row r="5" spans="1:7" ht="30" customHeight="1">
      <c r="A5" s="147" t="s">
        <v>412</v>
      </c>
      <c r="B5" s="147"/>
      <c r="C5" s="19"/>
      <c r="D5" s="19">
        <f>SUM(D6:D10)</f>
        <v>5</v>
      </c>
      <c r="E5" s="19"/>
      <c r="F5" s="19">
        <f>SUM(F6:F10)</f>
        <v>50</v>
      </c>
      <c r="G5" s="19"/>
    </row>
    <row r="6" spans="1:7" ht="30" customHeight="1">
      <c r="A6" s="22" t="s">
        <v>448</v>
      </c>
      <c r="B6" s="22"/>
      <c r="C6" s="22" t="s">
        <v>573</v>
      </c>
      <c r="D6" s="22">
        <v>1</v>
      </c>
      <c r="E6" s="22"/>
      <c r="F6" s="22">
        <v>10</v>
      </c>
      <c r="G6" s="22" t="s">
        <v>574</v>
      </c>
    </row>
    <row r="7" spans="1:7" ht="30" customHeight="1">
      <c r="A7" s="22" t="s">
        <v>448</v>
      </c>
      <c r="B7" s="22"/>
      <c r="C7" s="22" t="s">
        <v>57</v>
      </c>
      <c r="D7" s="22">
        <v>1</v>
      </c>
      <c r="E7" s="22"/>
      <c r="F7" s="22">
        <v>10</v>
      </c>
      <c r="G7" s="22" t="s">
        <v>575</v>
      </c>
    </row>
    <row r="8" spans="1:7" ht="30" customHeight="1">
      <c r="A8" s="22" t="s">
        <v>448</v>
      </c>
      <c r="B8" s="22"/>
      <c r="C8" s="22" t="s">
        <v>85</v>
      </c>
      <c r="D8" s="22">
        <v>1</v>
      </c>
      <c r="E8" s="22" t="s">
        <v>576</v>
      </c>
      <c r="F8" s="22">
        <v>10</v>
      </c>
      <c r="G8" s="22" t="s">
        <v>577</v>
      </c>
    </row>
    <row r="9" spans="1:7" ht="30" customHeight="1">
      <c r="A9" s="22" t="s">
        <v>448</v>
      </c>
      <c r="B9" s="22"/>
      <c r="C9" s="22" t="s">
        <v>80</v>
      </c>
      <c r="D9" s="22">
        <v>1</v>
      </c>
      <c r="E9" s="22" t="s">
        <v>576</v>
      </c>
      <c r="F9" s="22">
        <v>10</v>
      </c>
      <c r="G9" s="22" t="s">
        <v>578</v>
      </c>
    </row>
    <row r="10" spans="1:7" ht="30" customHeight="1">
      <c r="A10" s="22" t="s">
        <v>448</v>
      </c>
      <c r="B10" s="22"/>
      <c r="C10" s="22" t="s">
        <v>579</v>
      </c>
      <c r="D10" s="22">
        <v>1</v>
      </c>
      <c r="E10" s="22"/>
      <c r="F10" s="22">
        <v>10</v>
      </c>
      <c r="G10" s="22" t="s">
        <v>580</v>
      </c>
    </row>
    <row r="11" spans="1:7" ht="30" customHeight="1">
      <c r="A11" s="147" t="s">
        <v>88</v>
      </c>
      <c r="B11" s="147"/>
      <c r="C11" s="19"/>
      <c r="D11" s="19">
        <f>SUM(D12:D19)</f>
        <v>7</v>
      </c>
      <c r="E11" s="19"/>
      <c r="F11" s="19">
        <f>SUM(F12:F19)</f>
        <v>-20</v>
      </c>
      <c r="G11" s="19"/>
    </row>
    <row r="12" spans="1:7" ht="30" customHeight="1">
      <c r="A12" s="22" t="s">
        <v>87</v>
      </c>
      <c r="B12" s="22" t="s">
        <v>91</v>
      </c>
      <c r="C12" s="22" t="s">
        <v>91</v>
      </c>
      <c r="D12" s="22"/>
      <c r="E12" s="66"/>
      <c r="F12" s="22">
        <v>-90</v>
      </c>
      <c r="G12" s="22" t="s">
        <v>581</v>
      </c>
    </row>
    <row r="13" spans="1:7" ht="30" customHeight="1">
      <c r="A13" s="22" t="s">
        <v>87</v>
      </c>
      <c r="B13" s="22" t="s">
        <v>91</v>
      </c>
      <c r="C13" s="22" t="s">
        <v>106</v>
      </c>
      <c r="D13" s="22">
        <v>1</v>
      </c>
      <c r="E13" s="22" t="s">
        <v>576</v>
      </c>
      <c r="F13" s="22">
        <v>10</v>
      </c>
      <c r="G13" s="22" t="s">
        <v>582</v>
      </c>
    </row>
    <row r="14" spans="1:7" ht="30" customHeight="1">
      <c r="A14" s="22" t="s">
        <v>87</v>
      </c>
      <c r="B14" s="22" t="s">
        <v>91</v>
      </c>
      <c r="C14" s="22" t="s">
        <v>107</v>
      </c>
      <c r="D14" s="22">
        <v>1</v>
      </c>
      <c r="E14" s="22" t="s">
        <v>576</v>
      </c>
      <c r="F14" s="22">
        <v>10</v>
      </c>
      <c r="G14" s="22" t="s">
        <v>583</v>
      </c>
    </row>
    <row r="15" spans="1:7" ht="30" customHeight="1">
      <c r="A15" s="22" t="s">
        <v>87</v>
      </c>
      <c r="B15" s="22" t="s">
        <v>91</v>
      </c>
      <c r="C15" s="22" t="s">
        <v>97</v>
      </c>
      <c r="D15" s="22">
        <v>1</v>
      </c>
      <c r="E15" s="22" t="s">
        <v>576</v>
      </c>
      <c r="F15" s="22">
        <v>10</v>
      </c>
      <c r="G15" s="22" t="s">
        <v>584</v>
      </c>
    </row>
    <row r="16" spans="1:7" ht="30" customHeight="1">
      <c r="A16" s="22" t="s">
        <v>87</v>
      </c>
      <c r="B16" s="22" t="s">
        <v>122</v>
      </c>
      <c r="C16" s="22" t="s">
        <v>125</v>
      </c>
      <c r="D16" s="22">
        <v>1</v>
      </c>
      <c r="E16" s="22" t="s">
        <v>576</v>
      </c>
      <c r="F16" s="22">
        <v>10</v>
      </c>
      <c r="G16" s="22" t="s">
        <v>585</v>
      </c>
    </row>
    <row r="17" spans="1:7" ht="30" customHeight="1">
      <c r="A17" s="22" t="s">
        <v>87</v>
      </c>
      <c r="B17" s="22" t="s">
        <v>91</v>
      </c>
      <c r="C17" s="22" t="s">
        <v>108</v>
      </c>
      <c r="D17" s="22">
        <v>1</v>
      </c>
      <c r="E17" s="22" t="s">
        <v>576</v>
      </c>
      <c r="F17" s="22">
        <v>10</v>
      </c>
      <c r="G17" s="22" t="s">
        <v>586</v>
      </c>
    </row>
    <row r="18" spans="1:7" ht="30" customHeight="1">
      <c r="A18" s="22" t="s">
        <v>87</v>
      </c>
      <c r="B18" s="22" t="s">
        <v>91</v>
      </c>
      <c r="C18" s="22" t="s">
        <v>109</v>
      </c>
      <c r="D18" s="22">
        <v>1</v>
      </c>
      <c r="E18" s="22" t="s">
        <v>576</v>
      </c>
      <c r="F18" s="22">
        <v>10</v>
      </c>
      <c r="G18" s="22" t="s">
        <v>587</v>
      </c>
    </row>
    <row r="19" spans="1:7" ht="30" customHeight="1">
      <c r="A19" s="22" t="s">
        <v>87</v>
      </c>
      <c r="B19" s="22" t="s">
        <v>126</v>
      </c>
      <c r="C19" s="22" t="s">
        <v>588</v>
      </c>
      <c r="D19" s="22">
        <v>1</v>
      </c>
      <c r="E19" s="22" t="s">
        <v>576</v>
      </c>
      <c r="F19" s="22">
        <v>10</v>
      </c>
      <c r="G19" s="22" t="s">
        <v>589</v>
      </c>
    </row>
    <row r="20" spans="1:7" ht="30" customHeight="1">
      <c r="A20" s="147" t="s">
        <v>137</v>
      </c>
      <c r="B20" s="147"/>
      <c r="C20" s="19"/>
      <c r="D20" s="19">
        <f>SUM(D21:D25)</f>
        <v>4</v>
      </c>
      <c r="E20" s="19"/>
      <c r="F20" s="19">
        <f>SUM(F21:F25)</f>
        <v>10</v>
      </c>
      <c r="G20" s="19"/>
    </row>
    <row r="21" spans="1:7" ht="30" customHeight="1">
      <c r="A21" s="22" t="s">
        <v>136</v>
      </c>
      <c r="B21" s="22" t="s">
        <v>91</v>
      </c>
      <c r="C21" s="22" t="s">
        <v>91</v>
      </c>
      <c r="D21" s="22"/>
      <c r="E21" s="22"/>
      <c r="F21" s="22">
        <v>-30</v>
      </c>
      <c r="G21" s="22" t="s">
        <v>581</v>
      </c>
    </row>
    <row r="22" spans="1:7" ht="30" customHeight="1">
      <c r="A22" s="22" t="s">
        <v>136</v>
      </c>
      <c r="B22" s="22" t="s">
        <v>91</v>
      </c>
      <c r="C22" s="22" t="s">
        <v>145</v>
      </c>
      <c r="D22" s="22">
        <v>1</v>
      </c>
      <c r="E22" s="22" t="s">
        <v>576</v>
      </c>
      <c r="F22" s="22">
        <v>10</v>
      </c>
      <c r="G22" s="22" t="s">
        <v>590</v>
      </c>
    </row>
    <row r="23" spans="1:7" ht="30" customHeight="1">
      <c r="A23" s="22" t="s">
        <v>136</v>
      </c>
      <c r="B23" s="22" t="s">
        <v>155</v>
      </c>
      <c r="C23" s="22" t="s">
        <v>156</v>
      </c>
      <c r="D23" s="22">
        <v>1</v>
      </c>
      <c r="E23" s="22" t="s">
        <v>576</v>
      </c>
      <c r="F23" s="22">
        <v>10</v>
      </c>
      <c r="G23" s="22" t="s">
        <v>591</v>
      </c>
    </row>
    <row r="24" spans="1:7" ht="30" customHeight="1">
      <c r="A24" s="22" t="s">
        <v>136</v>
      </c>
      <c r="B24" s="22" t="s">
        <v>91</v>
      </c>
      <c r="C24" s="22" t="s">
        <v>146</v>
      </c>
      <c r="D24" s="22">
        <v>1</v>
      </c>
      <c r="E24" s="22" t="s">
        <v>576</v>
      </c>
      <c r="F24" s="22">
        <v>10</v>
      </c>
      <c r="G24" s="22" t="s">
        <v>592</v>
      </c>
    </row>
    <row r="25" spans="1:7" ht="30" customHeight="1">
      <c r="A25" s="22" t="s">
        <v>136</v>
      </c>
      <c r="B25" s="22" t="s">
        <v>151</v>
      </c>
      <c r="C25" s="22" t="s">
        <v>152</v>
      </c>
      <c r="D25" s="22">
        <v>1</v>
      </c>
      <c r="E25" s="22" t="s">
        <v>576</v>
      </c>
      <c r="F25" s="22">
        <v>10</v>
      </c>
      <c r="G25" s="22" t="s">
        <v>593</v>
      </c>
    </row>
    <row r="26" spans="1:7" ht="30" customHeight="1">
      <c r="A26" s="147" t="s">
        <v>160</v>
      </c>
      <c r="B26" s="147"/>
      <c r="C26" s="19"/>
      <c r="D26" s="19">
        <f>SUM(D27:D28)</f>
        <v>1</v>
      </c>
      <c r="E26" s="19"/>
      <c r="F26" s="19">
        <f>SUM(F27:F28)</f>
        <v>-10</v>
      </c>
      <c r="G26" s="19"/>
    </row>
    <row r="27" spans="1:7" ht="30" customHeight="1">
      <c r="A27" s="22" t="s">
        <v>159</v>
      </c>
      <c r="B27" s="22" t="s">
        <v>91</v>
      </c>
      <c r="C27" s="22" t="s">
        <v>91</v>
      </c>
      <c r="D27" s="22"/>
      <c r="E27" s="22"/>
      <c r="F27" s="22">
        <v>-20</v>
      </c>
      <c r="G27" s="22" t="s">
        <v>581</v>
      </c>
    </row>
    <row r="28" spans="1:7" ht="30" customHeight="1">
      <c r="A28" s="22" t="s">
        <v>159</v>
      </c>
      <c r="B28" s="22" t="s">
        <v>171</v>
      </c>
      <c r="C28" s="22" t="s">
        <v>172</v>
      </c>
      <c r="D28" s="22">
        <v>1</v>
      </c>
      <c r="E28" s="22" t="s">
        <v>576</v>
      </c>
      <c r="F28" s="22">
        <v>10</v>
      </c>
      <c r="G28" s="22" t="s">
        <v>594</v>
      </c>
    </row>
    <row r="29" spans="1:7" ht="30" customHeight="1">
      <c r="A29" s="147" t="s">
        <v>176</v>
      </c>
      <c r="B29" s="147"/>
      <c r="C29" s="19"/>
      <c r="D29" s="19">
        <f>SUM(D30:D33)</f>
        <v>3</v>
      </c>
      <c r="E29" s="19"/>
      <c r="F29" s="19">
        <f>SUM(F30:F33)</f>
        <v>-30</v>
      </c>
      <c r="G29" s="19"/>
    </row>
    <row r="30" spans="1:7" ht="30" customHeight="1">
      <c r="A30" s="22" t="s">
        <v>175</v>
      </c>
      <c r="B30" s="22" t="s">
        <v>91</v>
      </c>
      <c r="C30" s="22" t="s">
        <v>91</v>
      </c>
      <c r="D30" s="22"/>
      <c r="E30" s="22"/>
      <c r="F30" s="22">
        <v>-60</v>
      </c>
      <c r="G30" s="22" t="s">
        <v>581</v>
      </c>
    </row>
    <row r="31" spans="1:7" ht="30" customHeight="1">
      <c r="A31" s="22" t="s">
        <v>175</v>
      </c>
      <c r="B31" s="22" t="s">
        <v>91</v>
      </c>
      <c r="C31" s="22" t="s">
        <v>181</v>
      </c>
      <c r="D31" s="22">
        <v>1</v>
      </c>
      <c r="E31" s="22" t="s">
        <v>576</v>
      </c>
      <c r="F31" s="22">
        <v>10</v>
      </c>
      <c r="G31" s="22" t="s">
        <v>595</v>
      </c>
    </row>
    <row r="32" spans="1:7" ht="30" customHeight="1">
      <c r="A32" s="22" t="s">
        <v>175</v>
      </c>
      <c r="B32" s="22" t="s">
        <v>91</v>
      </c>
      <c r="C32" s="22" t="s">
        <v>182</v>
      </c>
      <c r="D32" s="22">
        <v>1</v>
      </c>
      <c r="E32" s="22" t="s">
        <v>576</v>
      </c>
      <c r="F32" s="22">
        <v>10</v>
      </c>
      <c r="G32" s="22" t="s">
        <v>596</v>
      </c>
    </row>
    <row r="33" spans="1:7" ht="30" customHeight="1">
      <c r="A33" s="22" t="s">
        <v>175</v>
      </c>
      <c r="B33" s="22" t="s">
        <v>183</v>
      </c>
      <c r="C33" s="22" t="s">
        <v>184</v>
      </c>
      <c r="D33" s="22">
        <v>1</v>
      </c>
      <c r="E33" s="22" t="s">
        <v>576</v>
      </c>
      <c r="F33" s="22">
        <v>10</v>
      </c>
      <c r="G33" s="22" t="s">
        <v>597</v>
      </c>
    </row>
    <row r="34" spans="1:7" ht="30" customHeight="1">
      <c r="A34" s="147" t="s">
        <v>198</v>
      </c>
      <c r="B34" s="147"/>
      <c r="C34" s="19"/>
      <c r="D34" s="19">
        <f>SUM(D35:D37)</f>
        <v>2</v>
      </c>
      <c r="E34" s="19"/>
      <c r="F34" s="19">
        <f>SUM(F35:F37)</f>
        <v>-40</v>
      </c>
      <c r="G34" s="19"/>
    </row>
    <row r="35" spans="1:7" ht="30" customHeight="1">
      <c r="A35" s="22" t="s">
        <v>197</v>
      </c>
      <c r="B35" s="22" t="s">
        <v>91</v>
      </c>
      <c r="C35" s="22" t="s">
        <v>91</v>
      </c>
      <c r="D35" s="22"/>
      <c r="E35" s="22"/>
      <c r="F35" s="22">
        <v>-60</v>
      </c>
      <c r="G35" s="22" t="s">
        <v>581</v>
      </c>
    </row>
    <row r="36" spans="1:7" ht="30" customHeight="1">
      <c r="A36" s="22" t="s">
        <v>197</v>
      </c>
      <c r="B36" s="22" t="s">
        <v>202</v>
      </c>
      <c r="C36" s="22" t="s">
        <v>203</v>
      </c>
      <c r="D36" s="22">
        <v>1</v>
      </c>
      <c r="E36" s="22" t="s">
        <v>576</v>
      </c>
      <c r="F36" s="22">
        <v>10</v>
      </c>
      <c r="G36" s="22" t="s">
        <v>598</v>
      </c>
    </row>
    <row r="37" spans="1:7" ht="30" customHeight="1">
      <c r="A37" s="22" t="s">
        <v>197</v>
      </c>
      <c r="B37" s="22" t="s">
        <v>204</v>
      </c>
      <c r="C37" s="22" t="s">
        <v>205</v>
      </c>
      <c r="D37" s="22">
        <v>1</v>
      </c>
      <c r="E37" s="22" t="s">
        <v>576</v>
      </c>
      <c r="F37" s="22">
        <v>10</v>
      </c>
      <c r="G37" s="22" t="s">
        <v>599</v>
      </c>
    </row>
    <row r="38" spans="1:7" ht="30" customHeight="1">
      <c r="A38" s="147" t="s">
        <v>217</v>
      </c>
      <c r="B38" s="147"/>
      <c r="C38" s="19"/>
      <c r="D38" s="19">
        <f>SUM(D39:D43)</f>
        <v>4</v>
      </c>
      <c r="E38" s="19"/>
      <c r="F38" s="19">
        <f>SUM(F39:F43)</f>
        <v>0</v>
      </c>
      <c r="G38" s="19"/>
    </row>
    <row r="39" spans="1:7" ht="30" customHeight="1">
      <c r="A39" s="22" t="s">
        <v>216</v>
      </c>
      <c r="B39" s="22" t="s">
        <v>91</v>
      </c>
      <c r="C39" s="22" t="s">
        <v>91</v>
      </c>
      <c r="D39" s="22"/>
      <c r="E39" s="22"/>
      <c r="F39" s="22">
        <v>-40</v>
      </c>
      <c r="G39" s="22" t="s">
        <v>581</v>
      </c>
    </row>
    <row r="40" spans="1:7" ht="30" customHeight="1">
      <c r="A40" s="22" t="s">
        <v>216</v>
      </c>
      <c r="B40" s="22" t="s">
        <v>223</v>
      </c>
      <c r="C40" s="22" t="s">
        <v>225</v>
      </c>
      <c r="D40" s="22">
        <v>1</v>
      </c>
      <c r="E40" s="22" t="s">
        <v>576</v>
      </c>
      <c r="F40" s="22">
        <v>10</v>
      </c>
      <c r="G40" s="22" t="s">
        <v>600</v>
      </c>
    </row>
    <row r="41" spans="1:7" ht="30" customHeight="1">
      <c r="A41" s="22" t="s">
        <v>216</v>
      </c>
      <c r="B41" s="22" t="s">
        <v>229</v>
      </c>
      <c r="C41" s="22" t="s">
        <v>230</v>
      </c>
      <c r="D41" s="22">
        <v>1</v>
      </c>
      <c r="E41" s="22" t="s">
        <v>576</v>
      </c>
      <c r="F41" s="22">
        <v>10</v>
      </c>
      <c r="G41" s="22" t="s">
        <v>601</v>
      </c>
    </row>
    <row r="42" spans="1:7" ht="30" customHeight="1">
      <c r="A42" s="22" t="s">
        <v>216</v>
      </c>
      <c r="B42" s="22" t="s">
        <v>231</v>
      </c>
      <c r="C42" s="22" t="s">
        <v>234</v>
      </c>
      <c r="D42" s="22">
        <v>1</v>
      </c>
      <c r="E42" s="22" t="s">
        <v>576</v>
      </c>
      <c r="F42" s="22">
        <v>10</v>
      </c>
      <c r="G42" s="22" t="s">
        <v>527</v>
      </c>
    </row>
    <row r="43" spans="1:7" ht="30" customHeight="1">
      <c r="A43" s="22" t="s">
        <v>216</v>
      </c>
      <c r="B43" s="22" t="s">
        <v>231</v>
      </c>
      <c r="C43" s="22" t="s">
        <v>233</v>
      </c>
      <c r="D43" s="22">
        <v>1</v>
      </c>
      <c r="E43" s="22" t="s">
        <v>576</v>
      </c>
      <c r="F43" s="22">
        <v>10</v>
      </c>
      <c r="G43" s="22" t="s">
        <v>602</v>
      </c>
    </row>
    <row r="44" spans="1:7" ht="30" customHeight="1">
      <c r="A44" s="147" t="s">
        <v>240</v>
      </c>
      <c r="B44" s="147"/>
      <c r="C44" s="19"/>
      <c r="D44" s="19">
        <f>SUM(D45:D47)</f>
        <v>2</v>
      </c>
      <c r="E44" s="19"/>
      <c r="F44" s="19">
        <f>SUM(F45:F47)</f>
        <v>-20</v>
      </c>
      <c r="G44" s="19"/>
    </row>
    <row r="45" spans="1:7" ht="30" customHeight="1">
      <c r="A45" s="22" t="s">
        <v>239</v>
      </c>
      <c r="B45" s="22" t="s">
        <v>91</v>
      </c>
      <c r="C45" s="22" t="s">
        <v>91</v>
      </c>
      <c r="D45" s="22"/>
      <c r="E45" s="22"/>
      <c r="F45" s="22">
        <v>-40</v>
      </c>
      <c r="G45" s="22" t="s">
        <v>581</v>
      </c>
    </row>
    <row r="46" spans="1:7" ht="30" customHeight="1">
      <c r="A46" s="22" t="s">
        <v>239</v>
      </c>
      <c r="B46" s="22" t="s">
        <v>251</v>
      </c>
      <c r="C46" s="22" t="s">
        <v>252</v>
      </c>
      <c r="D46" s="22">
        <v>1</v>
      </c>
      <c r="E46" s="22" t="s">
        <v>576</v>
      </c>
      <c r="F46" s="22">
        <v>10</v>
      </c>
      <c r="G46" s="22" t="s">
        <v>603</v>
      </c>
    </row>
    <row r="47" spans="1:7" ht="30" customHeight="1">
      <c r="A47" s="22" t="s">
        <v>239</v>
      </c>
      <c r="B47" s="22" t="s">
        <v>253</v>
      </c>
      <c r="C47" s="22" t="s">
        <v>255</v>
      </c>
      <c r="D47" s="22">
        <v>1</v>
      </c>
      <c r="E47" s="22" t="s">
        <v>576</v>
      </c>
      <c r="F47" s="22">
        <v>10</v>
      </c>
      <c r="G47" s="22" t="s">
        <v>604</v>
      </c>
    </row>
    <row r="48" spans="1:7" ht="30" customHeight="1">
      <c r="A48" s="147" t="s">
        <v>266</v>
      </c>
      <c r="B48" s="147"/>
      <c r="C48" s="19"/>
      <c r="D48" s="19">
        <f>SUM(D49:D50)</f>
        <v>1</v>
      </c>
      <c r="E48" s="19"/>
      <c r="F48" s="19">
        <f>SUM(F49:F50)</f>
        <v>0</v>
      </c>
      <c r="G48" s="19"/>
    </row>
    <row r="49" spans="1:7" ht="30" customHeight="1">
      <c r="A49" s="22" t="s">
        <v>265</v>
      </c>
      <c r="B49" s="22" t="s">
        <v>91</v>
      </c>
      <c r="C49" s="22" t="s">
        <v>91</v>
      </c>
      <c r="D49" s="22"/>
      <c r="E49" s="22"/>
      <c r="F49" s="22">
        <v>-10</v>
      </c>
      <c r="G49" s="22" t="s">
        <v>581</v>
      </c>
    </row>
    <row r="50" spans="1:7" ht="30" customHeight="1">
      <c r="A50" s="22" t="s">
        <v>265</v>
      </c>
      <c r="B50" s="22" t="s">
        <v>91</v>
      </c>
      <c r="C50" s="22" t="s">
        <v>269</v>
      </c>
      <c r="D50" s="22">
        <v>1</v>
      </c>
      <c r="E50" s="22" t="s">
        <v>576</v>
      </c>
      <c r="F50" s="22">
        <v>10</v>
      </c>
      <c r="G50" s="22" t="s">
        <v>605</v>
      </c>
    </row>
    <row r="51" spans="1:7" ht="30" customHeight="1">
      <c r="A51" s="147" t="s">
        <v>275</v>
      </c>
      <c r="B51" s="147"/>
      <c r="C51" s="19"/>
      <c r="D51" s="19">
        <f>SUM(D52:D55)</f>
        <v>3</v>
      </c>
      <c r="E51" s="19"/>
      <c r="F51" s="19">
        <f>SUM(F52:F55)</f>
        <v>0</v>
      </c>
      <c r="G51" s="19"/>
    </row>
    <row r="52" spans="1:7" ht="30" customHeight="1">
      <c r="A52" s="22" t="s">
        <v>274</v>
      </c>
      <c r="B52" s="22" t="s">
        <v>91</v>
      </c>
      <c r="C52" s="22" t="s">
        <v>91</v>
      </c>
      <c r="D52" s="22"/>
      <c r="E52" s="22"/>
      <c r="F52" s="22">
        <v>-30</v>
      </c>
      <c r="G52" s="22" t="s">
        <v>581</v>
      </c>
    </row>
    <row r="53" spans="1:7" ht="30" customHeight="1">
      <c r="A53" s="22" t="s">
        <v>274</v>
      </c>
      <c r="B53" s="22" t="s">
        <v>282</v>
      </c>
      <c r="C53" s="22" t="s">
        <v>283</v>
      </c>
      <c r="D53" s="22">
        <v>1</v>
      </c>
      <c r="E53" s="22" t="s">
        <v>576</v>
      </c>
      <c r="F53" s="22">
        <v>10</v>
      </c>
      <c r="G53" s="22" t="s">
        <v>606</v>
      </c>
    </row>
    <row r="54" spans="1:7" ht="30" customHeight="1">
      <c r="A54" s="22" t="s">
        <v>274</v>
      </c>
      <c r="B54" s="22" t="s">
        <v>284</v>
      </c>
      <c r="C54" s="22" t="s">
        <v>285</v>
      </c>
      <c r="D54" s="22">
        <v>1</v>
      </c>
      <c r="E54" s="22" t="s">
        <v>576</v>
      </c>
      <c r="F54" s="22">
        <v>10</v>
      </c>
      <c r="G54" s="22" t="s">
        <v>607</v>
      </c>
    </row>
    <row r="55" spans="1:7" ht="30" customHeight="1">
      <c r="A55" s="22" t="s">
        <v>274</v>
      </c>
      <c r="B55" s="22" t="s">
        <v>286</v>
      </c>
      <c r="C55" s="22" t="s">
        <v>287</v>
      </c>
      <c r="D55" s="22">
        <v>1</v>
      </c>
      <c r="E55" s="22" t="s">
        <v>576</v>
      </c>
      <c r="F55" s="22">
        <v>10</v>
      </c>
      <c r="G55" s="22" t="s">
        <v>608</v>
      </c>
    </row>
    <row r="56" spans="1:7" ht="30" customHeight="1">
      <c r="A56" s="147" t="s">
        <v>291</v>
      </c>
      <c r="B56" s="147"/>
      <c r="C56" s="19"/>
      <c r="D56" s="19">
        <f>SUM(D57:D60)</f>
        <v>3</v>
      </c>
      <c r="E56" s="19"/>
      <c r="F56" s="19">
        <f>SUM(F57:F60)</f>
        <v>-20</v>
      </c>
      <c r="G56" s="19"/>
    </row>
    <row r="57" spans="1:7" ht="30" customHeight="1">
      <c r="A57" s="22" t="s">
        <v>290</v>
      </c>
      <c r="B57" s="22" t="s">
        <v>91</v>
      </c>
      <c r="C57" s="22" t="s">
        <v>91</v>
      </c>
      <c r="D57" s="22"/>
      <c r="E57" s="22"/>
      <c r="F57" s="22">
        <v>-50</v>
      </c>
      <c r="G57" s="22" t="s">
        <v>581</v>
      </c>
    </row>
    <row r="58" spans="1:7" ht="30" customHeight="1">
      <c r="A58" s="22" t="s">
        <v>290</v>
      </c>
      <c r="B58" s="22" t="s">
        <v>297</v>
      </c>
      <c r="C58" s="22" t="s">
        <v>298</v>
      </c>
      <c r="D58" s="22">
        <v>1</v>
      </c>
      <c r="E58" s="22" t="s">
        <v>576</v>
      </c>
      <c r="F58" s="22">
        <v>10</v>
      </c>
      <c r="G58" s="22" t="s">
        <v>609</v>
      </c>
    </row>
    <row r="59" spans="1:7" ht="30" customHeight="1">
      <c r="A59" s="22" t="s">
        <v>290</v>
      </c>
      <c r="B59" s="22" t="s">
        <v>300</v>
      </c>
      <c r="C59" s="22" t="s">
        <v>301</v>
      </c>
      <c r="D59" s="22">
        <v>1</v>
      </c>
      <c r="E59" s="22" t="s">
        <v>576</v>
      </c>
      <c r="F59" s="22">
        <v>10</v>
      </c>
      <c r="G59" s="22" t="s">
        <v>610</v>
      </c>
    </row>
    <row r="60" spans="1:7" ht="30" customHeight="1">
      <c r="A60" s="22" t="s">
        <v>290</v>
      </c>
      <c r="B60" s="22" t="s">
        <v>302</v>
      </c>
      <c r="C60" s="22" t="s">
        <v>303</v>
      </c>
      <c r="D60" s="22">
        <v>1</v>
      </c>
      <c r="E60" s="22" t="s">
        <v>576</v>
      </c>
      <c r="F60" s="22">
        <v>10</v>
      </c>
      <c r="G60" s="22" t="s">
        <v>611</v>
      </c>
    </row>
    <row r="61" spans="1:7" ht="30" customHeight="1">
      <c r="A61" s="147" t="s">
        <v>313</v>
      </c>
      <c r="B61" s="147"/>
      <c r="C61" s="19"/>
      <c r="D61" s="19">
        <f>SUM(D62:D65)</f>
        <v>3</v>
      </c>
      <c r="E61" s="19"/>
      <c r="F61" s="19">
        <f>SUM(F62:F65)</f>
        <v>-30</v>
      </c>
      <c r="G61" s="19"/>
    </row>
    <row r="62" spans="1:7" ht="30" customHeight="1">
      <c r="A62" s="22" t="s">
        <v>312</v>
      </c>
      <c r="B62" s="22" t="s">
        <v>91</v>
      </c>
      <c r="C62" s="22" t="s">
        <v>91</v>
      </c>
      <c r="D62" s="22"/>
      <c r="E62" s="22"/>
      <c r="F62" s="22">
        <v>-60</v>
      </c>
      <c r="G62" s="22" t="s">
        <v>581</v>
      </c>
    </row>
    <row r="63" spans="1:7" ht="30" customHeight="1">
      <c r="A63" s="22" t="s">
        <v>312</v>
      </c>
      <c r="B63" s="22" t="s">
        <v>91</v>
      </c>
      <c r="C63" s="22" t="s">
        <v>316</v>
      </c>
      <c r="D63" s="22">
        <v>1</v>
      </c>
      <c r="E63" s="22" t="s">
        <v>576</v>
      </c>
      <c r="F63" s="22">
        <v>10</v>
      </c>
      <c r="G63" s="22" t="s">
        <v>612</v>
      </c>
    </row>
    <row r="64" spans="1:7" ht="30" customHeight="1">
      <c r="A64" s="22" t="s">
        <v>312</v>
      </c>
      <c r="B64" s="22" t="s">
        <v>319</v>
      </c>
      <c r="C64" s="22" t="s">
        <v>321</v>
      </c>
      <c r="D64" s="22">
        <v>1</v>
      </c>
      <c r="E64" s="22" t="s">
        <v>576</v>
      </c>
      <c r="F64" s="22">
        <v>10</v>
      </c>
      <c r="G64" s="22" t="s">
        <v>613</v>
      </c>
    </row>
    <row r="65" spans="1:7" ht="30" customHeight="1">
      <c r="A65" s="22" t="s">
        <v>312</v>
      </c>
      <c r="B65" s="22" t="s">
        <v>323</v>
      </c>
      <c r="C65" s="22" t="s">
        <v>324</v>
      </c>
      <c r="D65" s="22">
        <v>1</v>
      </c>
      <c r="E65" s="22" t="s">
        <v>576</v>
      </c>
      <c r="F65" s="22">
        <v>10</v>
      </c>
      <c r="G65" s="22" t="s">
        <v>614</v>
      </c>
    </row>
    <row r="66" spans="1:7" ht="30" customHeight="1">
      <c r="A66" s="147" t="s">
        <v>330</v>
      </c>
      <c r="B66" s="147"/>
      <c r="C66" s="19"/>
      <c r="D66" s="19">
        <f>SUM(D67:D68)</f>
        <v>1</v>
      </c>
      <c r="E66" s="19"/>
      <c r="F66" s="19">
        <f>SUM(F67:F68)</f>
        <v>-30</v>
      </c>
      <c r="G66" s="19"/>
    </row>
    <row r="67" spans="1:7" ht="30" customHeight="1">
      <c r="A67" s="22" t="s">
        <v>329</v>
      </c>
      <c r="B67" s="22" t="s">
        <v>91</v>
      </c>
      <c r="C67" s="22" t="s">
        <v>91</v>
      </c>
      <c r="D67" s="22"/>
      <c r="E67" s="22"/>
      <c r="F67" s="22">
        <v>-40</v>
      </c>
      <c r="G67" s="22" t="s">
        <v>581</v>
      </c>
    </row>
    <row r="68" spans="1:7" ht="30" customHeight="1">
      <c r="A68" s="22" t="s">
        <v>329</v>
      </c>
      <c r="B68" s="22" t="s">
        <v>91</v>
      </c>
      <c r="C68" s="22" t="s">
        <v>333</v>
      </c>
      <c r="D68" s="22">
        <v>1</v>
      </c>
      <c r="E68" s="22" t="s">
        <v>576</v>
      </c>
      <c r="F68" s="22">
        <v>10</v>
      </c>
      <c r="G68" s="22" t="s">
        <v>615</v>
      </c>
    </row>
    <row r="69" spans="1:7" ht="30" customHeight="1">
      <c r="A69" s="147" t="s">
        <v>339</v>
      </c>
      <c r="B69" s="147"/>
      <c r="C69" s="19"/>
      <c r="D69" s="19">
        <f>SUM(D70:D73)</f>
        <v>3</v>
      </c>
      <c r="E69" s="19"/>
      <c r="F69" s="19">
        <f>SUM(F70:F73)</f>
        <v>-10</v>
      </c>
      <c r="G69" s="19"/>
    </row>
    <row r="70" spans="1:7" ht="30" customHeight="1">
      <c r="A70" s="22" t="s">
        <v>338</v>
      </c>
      <c r="B70" s="22" t="s">
        <v>91</v>
      </c>
      <c r="C70" s="22" t="s">
        <v>91</v>
      </c>
      <c r="D70" s="22"/>
      <c r="E70" s="22"/>
      <c r="F70" s="22">
        <v>-40</v>
      </c>
      <c r="G70" s="22" t="s">
        <v>581</v>
      </c>
    </row>
    <row r="71" spans="1:7" ht="30" customHeight="1">
      <c r="A71" s="22" t="s">
        <v>338</v>
      </c>
      <c r="B71" s="22" t="s">
        <v>91</v>
      </c>
      <c r="C71" s="22" t="s">
        <v>342</v>
      </c>
      <c r="D71" s="22">
        <v>1</v>
      </c>
      <c r="E71" s="22" t="s">
        <v>576</v>
      </c>
      <c r="F71" s="22">
        <v>10</v>
      </c>
      <c r="G71" s="22" t="s">
        <v>616</v>
      </c>
    </row>
    <row r="72" spans="1:7" ht="30" customHeight="1">
      <c r="A72" s="22" t="s">
        <v>338</v>
      </c>
      <c r="B72" s="22" t="s">
        <v>343</v>
      </c>
      <c r="C72" s="22" t="s">
        <v>344</v>
      </c>
      <c r="D72" s="22">
        <v>1</v>
      </c>
      <c r="E72" s="22" t="s">
        <v>576</v>
      </c>
      <c r="F72" s="22">
        <v>10</v>
      </c>
      <c r="G72" s="22" t="s">
        <v>617</v>
      </c>
    </row>
    <row r="73" spans="1:7" ht="30" customHeight="1">
      <c r="A73" s="22" t="s">
        <v>338</v>
      </c>
      <c r="B73" s="22" t="s">
        <v>345</v>
      </c>
      <c r="C73" s="22" t="s">
        <v>347</v>
      </c>
      <c r="D73" s="22">
        <v>1</v>
      </c>
      <c r="E73" s="22" t="s">
        <v>576</v>
      </c>
      <c r="F73" s="22">
        <v>10</v>
      </c>
      <c r="G73" s="22" t="s">
        <v>618</v>
      </c>
    </row>
    <row r="74" spans="1:7" ht="30" customHeight="1">
      <c r="A74" s="147" t="s">
        <v>352</v>
      </c>
      <c r="B74" s="147"/>
      <c r="C74" s="19"/>
      <c r="D74" s="19">
        <f>SUM(D75:D77)</f>
        <v>2</v>
      </c>
      <c r="E74" s="19"/>
      <c r="F74" s="19">
        <f>SUM(F75:F77)</f>
        <v>-10</v>
      </c>
      <c r="G74" s="19"/>
    </row>
    <row r="75" spans="1:7" ht="30" customHeight="1">
      <c r="A75" s="22" t="s">
        <v>351</v>
      </c>
      <c r="B75" s="22" t="s">
        <v>91</v>
      </c>
      <c r="C75" s="22" t="s">
        <v>91</v>
      </c>
      <c r="D75" s="22"/>
      <c r="E75" s="22"/>
      <c r="F75" s="22">
        <v>-30</v>
      </c>
      <c r="G75" s="22" t="s">
        <v>581</v>
      </c>
    </row>
    <row r="76" spans="1:7" ht="30" customHeight="1">
      <c r="A76" s="22" t="s">
        <v>351</v>
      </c>
      <c r="B76" s="22" t="s">
        <v>91</v>
      </c>
      <c r="C76" s="22" t="s">
        <v>354</v>
      </c>
      <c r="D76" s="22">
        <v>1</v>
      </c>
      <c r="E76" s="22" t="s">
        <v>576</v>
      </c>
      <c r="F76" s="22">
        <v>10</v>
      </c>
      <c r="G76" s="22" t="s">
        <v>619</v>
      </c>
    </row>
    <row r="77" spans="1:7" ht="30" customHeight="1">
      <c r="A77" s="22" t="s">
        <v>351</v>
      </c>
      <c r="B77" s="22" t="s">
        <v>357</v>
      </c>
      <c r="C77" s="22" t="s">
        <v>358</v>
      </c>
      <c r="D77" s="22">
        <v>1</v>
      </c>
      <c r="E77" s="22" t="s">
        <v>576</v>
      </c>
      <c r="F77" s="22">
        <v>10</v>
      </c>
      <c r="G77" s="22" t="s">
        <v>569</v>
      </c>
    </row>
  </sheetData>
  <mergeCells count="16">
    <mergeCell ref="A74:B74"/>
    <mergeCell ref="A51:B51"/>
    <mergeCell ref="A56:B56"/>
    <mergeCell ref="A61:B61"/>
    <mergeCell ref="A66:B66"/>
    <mergeCell ref="A69:B69"/>
    <mergeCell ref="A29:B29"/>
    <mergeCell ref="A34:B34"/>
    <mergeCell ref="A38:B38"/>
    <mergeCell ref="A44:B44"/>
    <mergeCell ref="A48:B48"/>
    <mergeCell ref="A2:G2"/>
    <mergeCell ref="A5:B5"/>
    <mergeCell ref="A11:B11"/>
    <mergeCell ref="A20:B20"/>
    <mergeCell ref="A26:B26"/>
  </mergeCells>
  <phoneticPr fontId="40" type="noConversion"/>
  <pageMargins left="0.75138888888888899" right="0.75138888888888899" top="1" bottom="1" header="0.5" footer="0.5"/>
  <pageSetup paperSize="9" scale="78"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
  <sheetViews>
    <sheetView workbookViewId="0">
      <selection activeCell="I12" sqref="I12"/>
    </sheetView>
  </sheetViews>
  <sheetFormatPr defaultColWidth="9" defaultRowHeight="13.5"/>
  <cols>
    <col min="2" max="2" width="10.875" customWidth="1"/>
    <col min="3" max="3" width="15.75" style="2" customWidth="1"/>
    <col min="4" max="4" width="23.25" style="2" customWidth="1"/>
    <col min="5" max="5" width="12.125" customWidth="1"/>
    <col min="6" max="6" width="11.625" customWidth="1"/>
    <col min="10" max="10" width="15" customWidth="1"/>
  </cols>
  <sheetData>
    <row r="1" spans="1:10" ht="17.100000000000001" customHeight="1">
      <c r="A1" s="4" t="s">
        <v>620</v>
      </c>
      <c r="B1" s="5"/>
      <c r="C1" s="6"/>
      <c r="D1" s="6"/>
      <c r="E1" s="7"/>
      <c r="F1" s="7"/>
      <c r="G1" s="8"/>
      <c r="H1" s="9"/>
      <c r="I1" s="39"/>
      <c r="J1" s="6"/>
    </row>
    <row r="2" spans="1:10" ht="27" customHeight="1">
      <c r="A2" s="196" t="s">
        <v>621</v>
      </c>
      <c r="B2" s="196"/>
      <c r="C2" s="197"/>
      <c r="D2" s="197"/>
      <c r="E2" s="197"/>
      <c r="F2" s="197"/>
      <c r="G2" s="196"/>
      <c r="H2" s="196"/>
      <c r="I2" s="198"/>
      <c r="J2" s="197"/>
    </row>
    <row r="3" spans="1:10" ht="48" customHeight="1">
      <c r="A3" s="10" t="s">
        <v>363</v>
      </c>
      <c r="B3" s="10" t="s">
        <v>622</v>
      </c>
      <c r="C3" s="11" t="s">
        <v>364</v>
      </c>
      <c r="D3" s="51" t="s">
        <v>365</v>
      </c>
      <c r="E3" s="11" t="s">
        <v>366</v>
      </c>
      <c r="F3" s="11" t="s">
        <v>368</v>
      </c>
      <c r="G3" s="11" t="s">
        <v>369</v>
      </c>
      <c r="H3" s="11" t="s">
        <v>370</v>
      </c>
      <c r="I3" s="14" t="s">
        <v>371</v>
      </c>
      <c r="J3" s="11" t="s">
        <v>15</v>
      </c>
    </row>
    <row r="4" spans="1:10" ht="17.100000000000001" customHeight="1">
      <c r="A4" s="199" t="s">
        <v>372</v>
      </c>
      <c r="B4" s="199"/>
      <c r="C4" s="199"/>
      <c r="D4" s="12"/>
      <c r="E4" s="12"/>
      <c r="F4" s="12"/>
      <c r="G4" s="13"/>
      <c r="H4" s="14">
        <f>H5+H12+H32</f>
        <v>650</v>
      </c>
      <c r="I4" s="14">
        <f>I5+I12+I32</f>
        <v>650</v>
      </c>
      <c r="J4" s="13"/>
    </row>
    <row r="5" spans="1:10" ht="17.100000000000001" customHeight="1">
      <c r="A5" s="200" t="s">
        <v>623</v>
      </c>
      <c r="B5" s="200"/>
      <c r="C5" s="15"/>
      <c r="D5" s="16"/>
      <c r="E5" s="16"/>
      <c r="F5" s="16"/>
      <c r="G5" s="16"/>
      <c r="H5" s="16">
        <f>SUM(H6:H11)</f>
        <v>135.30000000000001</v>
      </c>
      <c r="I5" s="14">
        <f>SUM(I6:I11)</f>
        <v>135.30000000000001</v>
      </c>
      <c r="J5" s="13"/>
    </row>
    <row r="6" spans="1:10" ht="30" customHeight="1">
      <c r="A6" s="148" t="s">
        <v>374</v>
      </c>
      <c r="B6" s="148"/>
      <c r="C6" s="201" t="s">
        <v>30</v>
      </c>
      <c r="D6" s="53" t="s">
        <v>624</v>
      </c>
      <c r="E6" s="54">
        <v>5</v>
      </c>
      <c r="F6" s="54">
        <v>440</v>
      </c>
      <c r="G6" s="54">
        <v>80</v>
      </c>
      <c r="H6" s="54">
        <v>17.600000000000001</v>
      </c>
      <c r="I6" s="206">
        <f>SUM(H6:H9)</f>
        <v>91.3</v>
      </c>
      <c r="J6" s="18"/>
    </row>
    <row r="7" spans="1:10" ht="30" customHeight="1">
      <c r="A7" s="148"/>
      <c r="B7" s="148"/>
      <c r="C7" s="201"/>
      <c r="D7" s="55" t="s">
        <v>625</v>
      </c>
      <c r="E7" s="54">
        <v>5</v>
      </c>
      <c r="F7" s="54">
        <v>440</v>
      </c>
      <c r="G7" s="54">
        <v>150</v>
      </c>
      <c r="H7" s="54">
        <v>33</v>
      </c>
      <c r="I7" s="206"/>
      <c r="J7" s="18"/>
    </row>
    <row r="8" spans="1:10" ht="30" customHeight="1">
      <c r="A8" s="148"/>
      <c r="B8" s="148"/>
      <c r="C8" s="201"/>
      <c r="D8" s="55" t="s">
        <v>626</v>
      </c>
      <c r="E8" s="22">
        <v>5</v>
      </c>
      <c r="F8" s="22">
        <v>440</v>
      </c>
      <c r="G8" s="22">
        <v>100</v>
      </c>
      <c r="H8" s="54">
        <v>22</v>
      </c>
      <c r="I8" s="206"/>
      <c r="J8" s="18"/>
    </row>
    <row r="9" spans="1:10" ht="30" customHeight="1">
      <c r="A9" s="148"/>
      <c r="B9" s="148"/>
      <c r="C9" s="201"/>
      <c r="D9" s="55" t="s">
        <v>627</v>
      </c>
      <c r="E9" s="22">
        <v>5</v>
      </c>
      <c r="F9" s="22">
        <v>440</v>
      </c>
      <c r="G9" s="22">
        <v>85</v>
      </c>
      <c r="H9" s="54">
        <v>18.7</v>
      </c>
      <c r="I9" s="206"/>
      <c r="J9" s="18"/>
    </row>
    <row r="10" spans="1:10" ht="30" customHeight="1">
      <c r="A10" s="148"/>
      <c r="B10" s="148"/>
      <c r="C10" s="52" t="s">
        <v>32</v>
      </c>
      <c r="D10" s="55" t="s">
        <v>628</v>
      </c>
      <c r="E10" s="22">
        <v>10</v>
      </c>
      <c r="F10" s="22">
        <v>440</v>
      </c>
      <c r="G10" s="22">
        <v>50</v>
      </c>
      <c r="H10" s="22">
        <v>22</v>
      </c>
      <c r="I10" s="60">
        <f>H10</f>
        <v>22</v>
      </c>
      <c r="J10" s="18"/>
    </row>
    <row r="11" spans="1:10" ht="30" customHeight="1">
      <c r="A11" s="148"/>
      <c r="B11" s="148"/>
      <c r="C11" s="52" t="s">
        <v>33</v>
      </c>
      <c r="D11" s="55" t="s">
        <v>629</v>
      </c>
      <c r="E11" s="22">
        <v>10</v>
      </c>
      <c r="F11" s="22">
        <v>440</v>
      </c>
      <c r="G11" s="22">
        <v>50</v>
      </c>
      <c r="H11" s="22">
        <v>22</v>
      </c>
      <c r="I11" s="60">
        <f>H11</f>
        <v>22</v>
      </c>
      <c r="J11" s="18"/>
    </row>
    <row r="12" spans="1:10" ht="30" customHeight="1">
      <c r="A12" s="147" t="s">
        <v>412</v>
      </c>
      <c r="B12" s="147"/>
      <c r="C12" s="56"/>
      <c r="D12" s="57"/>
      <c r="E12" s="19"/>
      <c r="F12" s="19"/>
      <c r="G12" s="19"/>
      <c r="H12" s="19">
        <f>SUM(H13:H31)</f>
        <v>404.7</v>
      </c>
      <c r="I12" s="14">
        <f>SUM(I13:I31)</f>
        <v>404.7</v>
      </c>
      <c r="J12" s="11"/>
    </row>
    <row r="13" spans="1:10" ht="30" customHeight="1">
      <c r="A13" s="18" t="s">
        <v>448</v>
      </c>
      <c r="B13" s="18" t="s">
        <v>630</v>
      </c>
      <c r="C13" s="202" t="s">
        <v>44</v>
      </c>
      <c r="D13" s="55" t="s">
        <v>631</v>
      </c>
      <c r="E13" s="58">
        <v>10</v>
      </c>
      <c r="F13" s="58">
        <v>440</v>
      </c>
      <c r="G13" s="58">
        <v>50</v>
      </c>
      <c r="H13" s="58">
        <v>22</v>
      </c>
      <c r="I13" s="162">
        <v>66</v>
      </c>
      <c r="J13" s="18"/>
    </row>
    <row r="14" spans="1:10" ht="30" customHeight="1">
      <c r="A14" s="18" t="s">
        <v>448</v>
      </c>
      <c r="B14" s="18" t="s">
        <v>630</v>
      </c>
      <c r="C14" s="203"/>
      <c r="D14" s="55" t="s">
        <v>628</v>
      </c>
      <c r="E14" s="58">
        <v>10</v>
      </c>
      <c r="F14" s="58">
        <v>440</v>
      </c>
      <c r="G14" s="58">
        <v>50</v>
      </c>
      <c r="H14" s="58">
        <v>22</v>
      </c>
      <c r="I14" s="162"/>
      <c r="J14" s="18"/>
    </row>
    <row r="15" spans="1:10" ht="30" customHeight="1">
      <c r="A15" s="18" t="s">
        <v>448</v>
      </c>
      <c r="B15" s="18" t="s">
        <v>630</v>
      </c>
      <c r="C15" s="204"/>
      <c r="D15" s="55" t="s">
        <v>632</v>
      </c>
      <c r="E15" s="58">
        <v>10</v>
      </c>
      <c r="F15" s="58">
        <v>440</v>
      </c>
      <c r="G15" s="58">
        <v>50</v>
      </c>
      <c r="H15" s="58">
        <v>22</v>
      </c>
      <c r="I15" s="162"/>
      <c r="J15" s="18"/>
    </row>
    <row r="16" spans="1:10" ht="30" customHeight="1">
      <c r="A16" s="18" t="s">
        <v>448</v>
      </c>
      <c r="B16" s="18" t="s">
        <v>630</v>
      </c>
      <c r="C16" s="52" t="s">
        <v>39</v>
      </c>
      <c r="D16" s="55" t="s">
        <v>633</v>
      </c>
      <c r="E16" s="58">
        <v>5</v>
      </c>
      <c r="F16" s="58">
        <v>440</v>
      </c>
      <c r="G16" s="58">
        <v>60</v>
      </c>
      <c r="H16" s="58">
        <v>13.2</v>
      </c>
      <c r="I16" s="31">
        <v>13.2</v>
      </c>
      <c r="J16" s="18"/>
    </row>
    <row r="17" spans="1:10" ht="30" customHeight="1">
      <c r="A17" s="18" t="s">
        <v>448</v>
      </c>
      <c r="B17" s="18" t="s">
        <v>630</v>
      </c>
      <c r="C17" s="201" t="s">
        <v>54</v>
      </c>
      <c r="D17" s="55" t="s">
        <v>634</v>
      </c>
      <c r="E17" s="58">
        <v>10</v>
      </c>
      <c r="F17" s="58">
        <v>440</v>
      </c>
      <c r="G17" s="58">
        <v>50</v>
      </c>
      <c r="H17" s="58">
        <v>22</v>
      </c>
      <c r="I17" s="162">
        <v>44</v>
      </c>
      <c r="J17" s="18"/>
    </row>
    <row r="18" spans="1:10" ht="30" customHeight="1">
      <c r="A18" s="18" t="s">
        <v>448</v>
      </c>
      <c r="B18" s="18" t="s">
        <v>630</v>
      </c>
      <c r="C18" s="201"/>
      <c r="D18" s="55" t="s">
        <v>635</v>
      </c>
      <c r="E18" s="58">
        <v>10</v>
      </c>
      <c r="F18" s="58">
        <v>440</v>
      </c>
      <c r="G18" s="58">
        <v>50</v>
      </c>
      <c r="H18" s="58">
        <v>22</v>
      </c>
      <c r="I18" s="162"/>
      <c r="J18" s="18"/>
    </row>
    <row r="19" spans="1:10" ht="30" customHeight="1">
      <c r="A19" s="18" t="s">
        <v>448</v>
      </c>
      <c r="B19" s="18" t="s">
        <v>630</v>
      </c>
      <c r="C19" s="201" t="s">
        <v>66</v>
      </c>
      <c r="D19" s="55" t="s">
        <v>636</v>
      </c>
      <c r="E19" s="58">
        <v>10</v>
      </c>
      <c r="F19" s="58">
        <v>440</v>
      </c>
      <c r="G19" s="58">
        <v>50</v>
      </c>
      <c r="H19" s="58">
        <v>22</v>
      </c>
      <c r="I19" s="162">
        <v>44</v>
      </c>
      <c r="J19" s="18"/>
    </row>
    <row r="20" spans="1:10" ht="30" customHeight="1">
      <c r="A20" s="18" t="s">
        <v>448</v>
      </c>
      <c r="B20" s="18" t="s">
        <v>630</v>
      </c>
      <c r="C20" s="201"/>
      <c r="D20" s="55" t="s">
        <v>637</v>
      </c>
      <c r="E20" s="58">
        <v>10</v>
      </c>
      <c r="F20" s="58">
        <v>440</v>
      </c>
      <c r="G20" s="58">
        <v>50</v>
      </c>
      <c r="H20" s="58">
        <v>22</v>
      </c>
      <c r="I20" s="162"/>
      <c r="J20" s="18"/>
    </row>
    <row r="21" spans="1:10" ht="30" customHeight="1">
      <c r="A21" s="18" t="s">
        <v>448</v>
      </c>
      <c r="B21" s="18" t="s">
        <v>630</v>
      </c>
      <c r="C21" s="52" t="s">
        <v>69</v>
      </c>
      <c r="D21" s="55" t="s">
        <v>631</v>
      </c>
      <c r="E21" s="58">
        <v>10</v>
      </c>
      <c r="F21" s="58">
        <v>440</v>
      </c>
      <c r="G21" s="58">
        <v>50</v>
      </c>
      <c r="H21" s="58">
        <v>22</v>
      </c>
      <c r="I21" s="31">
        <v>22</v>
      </c>
      <c r="J21" s="18"/>
    </row>
    <row r="22" spans="1:10" ht="30" customHeight="1">
      <c r="A22" s="18" t="s">
        <v>448</v>
      </c>
      <c r="B22" s="18" t="s">
        <v>630</v>
      </c>
      <c r="C22" s="201" t="s">
        <v>70</v>
      </c>
      <c r="D22" s="55" t="s">
        <v>629</v>
      </c>
      <c r="E22" s="58">
        <v>10</v>
      </c>
      <c r="F22" s="58">
        <v>440</v>
      </c>
      <c r="G22" s="58">
        <v>50</v>
      </c>
      <c r="H22" s="58">
        <v>22</v>
      </c>
      <c r="I22" s="162">
        <v>105.5</v>
      </c>
      <c r="J22" s="18"/>
    </row>
    <row r="23" spans="1:10" ht="30" customHeight="1">
      <c r="A23" s="18" t="s">
        <v>448</v>
      </c>
      <c r="B23" s="18" t="s">
        <v>630</v>
      </c>
      <c r="C23" s="201"/>
      <c r="D23" s="55" t="s">
        <v>638</v>
      </c>
      <c r="E23" s="58">
        <v>10</v>
      </c>
      <c r="F23" s="58">
        <v>440</v>
      </c>
      <c r="G23" s="58">
        <v>50</v>
      </c>
      <c r="H23" s="58">
        <v>22</v>
      </c>
      <c r="I23" s="162"/>
      <c r="J23" s="18"/>
    </row>
    <row r="24" spans="1:10" ht="30" customHeight="1">
      <c r="A24" s="18" t="s">
        <v>448</v>
      </c>
      <c r="B24" s="18" t="s">
        <v>630</v>
      </c>
      <c r="C24" s="201"/>
      <c r="D24" s="55" t="s">
        <v>624</v>
      </c>
      <c r="E24" s="58">
        <v>5</v>
      </c>
      <c r="F24" s="58">
        <v>440</v>
      </c>
      <c r="G24" s="58">
        <v>80</v>
      </c>
      <c r="H24" s="58">
        <v>17.5</v>
      </c>
      <c r="I24" s="162"/>
      <c r="J24" s="18"/>
    </row>
    <row r="25" spans="1:10" ht="30" customHeight="1">
      <c r="A25" s="18" t="s">
        <v>448</v>
      </c>
      <c r="B25" s="18" t="s">
        <v>630</v>
      </c>
      <c r="C25" s="201"/>
      <c r="D25" s="55" t="s">
        <v>639</v>
      </c>
      <c r="E25" s="58">
        <v>10</v>
      </c>
      <c r="F25" s="58">
        <v>440</v>
      </c>
      <c r="G25" s="58">
        <v>50</v>
      </c>
      <c r="H25" s="58">
        <v>22</v>
      </c>
      <c r="I25" s="162"/>
      <c r="J25" s="18"/>
    </row>
    <row r="26" spans="1:10" ht="30" customHeight="1">
      <c r="A26" s="18" t="s">
        <v>448</v>
      </c>
      <c r="B26" s="18" t="s">
        <v>630</v>
      </c>
      <c r="C26" s="201"/>
      <c r="D26" s="55" t="s">
        <v>635</v>
      </c>
      <c r="E26" s="58">
        <v>10</v>
      </c>
      <c r="F26" s="58">
        <v>440</v>
      </c>
      <c r="G26" s="58">
        <v>50</v>
      </c>
      <c r="H26" s="58">
        <v>22</v>
      </c>
      <c r="I26" s="162"/>
      <c r="J26" s="18"/>
    </row>
    <row r="27" spans="1:10" ht="30" customHeight="1">
      <c r="A27" s="18" t="s">
        <v>448</v>
      </c>
      <c r="B27" s="18" t="s">
        <v>630</v>
      </c>
      <c r="C27" s="201" t="s">
        <v>53</v>
      </c>
      <c r="D27" s="55" t="s">
        <v>638</v>
      </c>
      <c r="E27" s="58">
        <v>10</v>
      </c>
      <c r="F27" s="58">
        <v>440</v>
      </c>
      <c r="G27" s="58">
        <v>50</v>
      </c>
      <c r="H27" s="58">
        <v>22</v>
      </c>
      <c r="I27" s="162">
        <v>44</v>
      </c>
      <c r="J27" s="18"/>
    </row>
    <row r="28" spans="1:10" ht="30" customHeight="1">
      <c r="A28" s="18" t="s">
        <v>448</v>
      </c>
      <c r="B28" s="18" t="s">
        <v>630</v>
      </c>
      <c r="C28" s="201"/>
      <c r="D28" s="55" t="s">
        <v>628</v>
      </c>
      <c r="E28" s="58">
        <v>10</v>
      </c>
      <c r="F28" s="58">
        <v>440</v>
      </c>
      <c r="G28" s="58">
        <v>50</v>
      </c>
      <c r="H28" s="58">
        <v>22</v>
      </c>
      <c r="I28" s="162"/>
      <c r="J28" s="18"/>
    </row>
    <row r="29" spans="1:10" ht="30" customHeight="1">
      <c r="A29" s="18" t="s">
        <v>448</v>
      </c>
      <c r="B29" s="18" t="s">
        <v>630</v>
      </c>
      <c r="C29" s="201" t="s">
        <v>52</v>
      </c>
      <c r="D29" s="55" t="s">
        <v>638</v>
      </c>
      <c r="E29" s="58">
        <v>10</v>
      </c>
      <c r="F29" s="58">
        <v>440</v>
      </c>
      <c r="G29" s="58">
        <v>50</v>
      </c>
      <c r="H29" s="58">
        <v>22</v>
      </c>
      <c r="I29" s="162">
        <v>66</v>
      </c>
      <c r="J29" s="18"/>
    </row>
    <row r="30" spans="1:10" ht="30" customHeight="1">
      <c r="A30" s="18" t="s">
        <v>448</v>
      </c>
      <c r="B30" s="18" t="s">
        <v>630</v>
      </c>
      <c r="C30" s="201"/>
      <c r="D30" s="55" t="s">
        <v>637</v>
      </c>
      <c r="E30" s="58">
        <v>10</v>
      </c>
      <c r="F30" s="58">
        <v>440</v>
      </c>
      <c r="G30" s="58">
        <v>50</v>
      </c>
      <c r="H30" s="58">
        <v>22</v>
      </c>
      <c r="I30" s="162"/>
      <c r="J30" s="18"/>
    </row>
    <row r="31" spans="1:10" ht="30" customHeight="1">
      <c r="A31" s="18" t="s">
        <v>448</v>
      </c>
      <c r="B31" s="18" t="s">
        <v>630</v>
      </c>
      <c r="C31" s="201"/>
      <c r="D31" s="55" t="s">
        <v>632</v>
      </c>
      <c r="E31" s="58">
        <v>10</v>
      </c>
      <c r="F31" s="58">
        <v>440</v>
      </c>
      <c r="G31" s="58">
        <v>50</v>
      </c>
      <c r="H31" s="58">
        <v>22</v>
      </c>
      <c r="I31" s="162"/>
      <c r="J31" s="18"/>
    </row>
    <row r="32" spans="1:10" ht="30" customHeight="1">
      <c r="A32" s="143" t="s">
        <v>640</v>
      </c>
      <c r="B32" s="143"/>
      <c r="C32" s="30"/>
      <c r="D32" s="30"/>
      <c r="E32" s="29"/>
      <c r="F32" s="29"/>
      <c r="G32" s="29"/>
      <c r="H32" s="29">
        <f>SUM(H33:H41)</f>
        <v>110</v>
      </c>
      <c r="I32" s="61">
        <f>I33+I36+I38+I40</f>
        <v>110</v>
      </c>
      <c r="J32" s="10"/>
    </row>
    <row r="33" spans="1:10" ht="30" customHeight="1">
      <c r="A33" s="143" t="s">
        <v>88</v>
      </c>
      <c r="B33" s="143"/>
      <c r="C33" s="30"/>
      <c r="D33" s="30"/>
      <c r="E33" s="31"/>
      <c r="F33" s="31"/>
      <c r="G33" s="31"/>
      <c r="H33" s="31"/>
      <c r="I33" s="61">
        <f>I34</f>
        <v>44</v>
      </c>
      <c r="J33" s="18"/>
    </row>
    <row r="34" spans="1:10" ht="30" customHeight="1">
      <c r="A34" s="148" t="s">
        <v>87</v>
      </c>
      <c r="B34" s="162" t="s">
        <v>91</v>
      </c>
      <c r="C34" s="205" t="s">
        <v>110</v>
      </c>
      <c r="D34" s="32" t="s">
        <v>638</v>
      </c>
      <c r="E34" s="58">
        <v>10</v>
      </c>
      <c r="F34" s="58">
        <v>440</v>
      </c>
      <c r="G34" s="58">
        <v>50</v>
      </c>
      <c r="H34" s="58">
        <v>22</v>
      </c>
      <c r="I34" s="207">
        <v>44</v>
      </c>
      <c r="J34" s="18"/>
    </row>
    <row r="35" spans="1:10" ht="30" customHeight="1">
      <c r="A35" s="148"/>
      <c r="B35" s="162"/>
      <c r="C35" s="205"/>
      <c r="D35" s="32" t="s">
        <v>635</v>
      </c>
      <c r="E35" s="58">
        <v>10</v>
      </c>
      <c r="F35" s="58">
        <v>440</v>
      </c>
      <c r="G35" s="58">
        <v>50</v>
      </c>
      <c r="H35" s="58">
        <v>22</v>
      </c>
      <c r="I35" s="207"/>
      <c r="J35" s="18"/>
    </row>
    <row r="36" spans="1:10" ht="30" customHeight="1">
      <c r="A36" s="143" t="s">
        <v>217</v>
      </c>
      <c r="B36" s="143"/>
      <c r="C36" s="32"/>
      <c r="D36" s="32"/>
      <c r="E36" s="59"/>
      <c r="F36" s="31"/>
      <c r="G36" s="22"/>
      <c r="H36" s="31"/>
      <c r="I36" s="41">
        <f>I37</f>
        <v>22</v>
      </c>
      <c r="J36" s="18"/>
    </row>
    <row r="37" spans="1:10" ht="30" customHeight="1">
      <c r="A37" s="31" t="s">
        <v>216</v>
      </c>
      <c r="B37" s="31" t="s">
        <v>91</v>
      </c>
      <c r="C37" s="32" t="s">
        <v>221</v>
      </c>
      <c r="D37" s="32" t="s">
        <v>636</v>
      </c>
      <c r="E37" s="58">
        <v>10</v>
      </c>
      <c r="F37" s="58">
        <v>440</v>
      </c>
      <c r="G37" s="58">
        <v>50</v>
      </c>
      <c r="H37" s="58">
        <v>22</v>
      </c>
      <c r="I37" s="62">
        <v>22</v>
      </c>
      <c r="J37" s="18"/>
    </row>
    <row r="38" spans="1:10" ht="30" customHeight="1">
      <c r="A38" s="143" t="s">
        <v>240</v>
      </c>
      <c r="B38" s="143"/>
      <c r="C38" s="32"/>
      <c r="D38" s="32"/>
      <c r="E38" s="59"/>
      <c r="F38" s="31"/>
      <c r="G38" s="22"/>
      <c r="H38" s="31"/>
      <c r="I38" s="41">
        <f>SUM(I39:I39)</f>
        <v>22</v>
      </c>
      <c r="J38" s="18"/>
    </row>
    <row r="39" spans="1:10" ht="30" customHeight="1">
      <c r="A39" s="22" t="s">
        <v>239</v>
      </c>
      <c r="B39" s="31" t="s">
        <v>91</v>
      </c>
      <c r="C39" s="32" t="s">
        <v>246</v>
      </c>
      <c r="D39" s="32" t="s">
        <v>641</v>
      </c>
      <c r="E39" s="58">
        <v>10</v>
      </c>
      <c r="F39" s="58">
        <v>440</v>
      </c>
      <c r="G39" s="58">
        <v>50</v>
      </c>
      <c r="H39" s="58">
        <v>22</v>
      </c>
      <c r="I39" s="62">
        <v>22</v>
      </c>
      <c r="J39" s="18"/>
    </row>
    <row r="40" spans="1:10" ht="30" customHeight="1">
      <c r="A40" s="143" t="s">
        <v>291</v>
      </c>
      <c r="B40" s="143"/>
      <c r="C40" s="32"/>
      <c r="D40" s="32"/>
      <c r="E40" s="59"/>
      <c r="F40" s="31"/>
      <c r="G40" s="22"/>
      <c r="H40" s="31"/>
      <c r="I40" s="41">
        <f>I41</f>
        <v>22</v>
      </c>
      <c r="J40" s="18"/>
    </row>
    <row r="41" spans="1:10" ht="30" customHeight="1">
      <c r="A41" s="22" t="s">
        <v>290</v>
      </c>
      <c r="B41" s="31" t="s">
        <v>91</v>
      </c>
      <c r="C41" s="32" t="s">
        <v>296</v>
      </c>
      <c r="D41" s="32" t="s">
        <v>635</v>
      </c>
      <c r="E41" s="58">
        <v>10</v>
      </c>
      <c r="F41" s="58">
        <v>440</v>
      </c>
      <c r="G41" s="58">
        <v>50</v>
      </c>
      <c r="H41" s="58">
        <v>22</v>
      </c>
      <c r="I41" s="62">
        <v>22</v>
      </c>
      <c r="J41" s="18"/>
    </row>
  </sheetData>
  <mergeCells count="28">
    <mergeCell ref="C34:C35"/>
    <mergeCell ref="I6:I9"/>
    <mergeCell ref="I13:I15"/>
    <mergeCell ref="I17:I18"/>
    <mergeCell ref="I19:I20"/>
    <mergeCell ref="I22:I26"/>
    <mergeCell ref="I27:I28"/>
    <mergeCell ref="I29:I31"/>
    <mergeCell ref="I34:I35"/>
    <mergeCell ref="A33:B33"/>
    <mergeCell ref="A36:B36"/>
    <mergeCell ref="A38:B38"/>
    <mergeCell ref="A40:B40"/>
    <mergeCell ref="A34:A35"/>
    <mergeCell ref="B34:B35"/>
    <mergeCell ref="A2:J2"/>
    <mergeCell ref="A4:C4"/>
    <mergeCell ref="A5:B5"/>
    <mergeCell ref="A12:B12"/>
    <mergeCell ref="A32:B32"/>
    <mergeCell ref="C6:C9"/>
    <mergeCell ref="C13:C15"/>
    <mergeCell ref="C17:C18"/>
    <mergeCell ref="C19:C20"/>
    <mergeCell ref="C22:C26"/>
    <mergeCell ref="C27:C28"/>
    <mergeCell ref="C29:C31"/>
    <mergeCell ref="A6:B11"/>
  </mergeCells>
  <phoneticPr fontId="40" type="noConversion"/>
  <conditionalFormatting sqref="C3">
    <cfRule type="duplicateValues" dxfId="3" priority="1"/>
  </conditionalFormatting>
  <conditionalFormatting sqref="D3:D12">
    <cfRule type="duplicateValues" dxfId="2" priority="2"/>
  </conditionalFormatting>
  <pageMargins left="0.75138888888888899" right="0.75138888888888899" top="1" bottom="1" header="0.5" footer="0.5"/>
  <pageSetup paperSize="9" scale="70"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workbookViewId="0">
      <selection activeCell="N10" sqref="N10"/>
    </sheetView>
  </sheetViews>
  <sheetFormatPr defaultColWidth="9" defaultRowHeight="13.5"/>
  <cols>
    <col min="1" max="1" width="7.125" customWidth="1"/>
    <col min="2" max="2" width="12" customWidth="1"/>
    <col min="3" max="3" width="10.375" customWidth="1"/>
    <col min="4" max="4" width="13.5" customWidth="1"/>
    <col min="5" max="5" width="30.625" customWidth="1"/>
    <col min="6" max="6" width="32.5" customWidth="1"/>
    <col min="7" max="7" width="16.75" customWidth="1"/>
    <col min="8" max="8" width="13" customWidth="1"/>
    <col min="9" max="9" width="9" style="3"/>
  </cols>
  <sheetData>
    <row r="1" spans="1:9" ht="18.95" customHeight="1">
      <c r="A1" s="42" t="s">
        <v>642</v>
      </c>
    </row>
    <row r="2" spans="1:9" ht="24">
      <c r="A2" s="208" t="s">
        <v>643</v>
      </c>
      <c r="B2" s="208"/>
      <c r="C2" s="208"/>
      <c r="D2" s="208"/>
      <c r="E2" s="208"/>
      <c r="F2" s="208"/>
      <c r="G2" s="208"/>
      <c r="H2" s="208"/>
      <c r="I2" s="208"/>
    </row>
    <row r="3" spans="1:9" ht="30" customHeight="1">
      <c r="A3" s="43" t="s">
        <v>443</v>
      </c>
      <c r="B3" s="43" t="s">
        <v>444</v>
      </c>
      <c r="C3" s="43" t="s">
        <v>445</v>
      </c>
      <c r="D3" s="44" t="s">
        <v>644</v>
      </c>
      <c r="E3" s="44" t="s">
        <v>645</v>
      </c>
      <c r="F3" s="44" t="s">
        <v>646</v>
      </c>
      <c r="G3" s="44" t="s">
        <v>647</v>
      </c>
      <c r="H3" s="45" t="s">
        <v>648</v>
      </c>
      <c r="I3" s="50" t="s">
        <v>649</v>
      </c>
    </row>
    <row r="4" spans="1:9" ht="30" customHeight="1">
      <c r="A4" s="209" t="s">
        <v>372</v>
      </c>
      <c r="B4" s="210"/>
      <c r="C4" s="211"/>
      <c r="D4" s="44"/>
      <c r="E4" s="44"/>
      <c r="F4" s="44"/>
      <c r="G4" s="44"/>
      <c r="H4" s="46"/>
      <c r="I4" s="45">
        <v>660</v>
      </c>
    </row>
    <row r="5" spans="1:9" ht="30" customHeight="1">
      <c r="A5" s="212" t="s">
        <v>412</v>
      </c>
      <c r="B5" s="212"/>
      <c r="C5" s="212"/>
      <c r="D5" s="44"/>
      <c r="E5" s="44"/>
      <c r="F5" s="44"/>
      <c r="G5" s="44"/>
      <c r="H5" s="46"/>
      <c r="I5" s="45">
        <v>600</v>
      </c>
    </row>
    <row r="6" spans="1:9" ht="36" customHeight="1">
      <c r="A6" s="215" t="s">
        <v>448</v>
      </c>
      <c r="B6" s="215" t="s">
        <v>19</v>
      </c>
      <c r="C6" s="44" t="s">
        <v>44</v>
      </c>
      <c r="D6" s="44" t="s">
        <v>650</v>
      </c>
      <c r="E6" s="44" t="s">
        <v>44</v>
      </c>
      <c r="F6" s="44" t="s">
        <v>651</v>
      </c>
      <c r="G6" s="44" t="s">
        <v>652</v>
      </c>
      <c r="H6" s="46" t="s">
        <v>653</v>
      </c>
      <c r="I6" s="218">
        <v>60</v>
      </c>
    </row>
    <row r="7" spans="1:9" ht="36" customHeight="1">
      <c r="A7" s="216"/>
      <c r="B7" s="216"/>
      <c r="C7" s="44" t="s">
        <v>44</v>
      </c>
      <c r="D7" s="43" t="s">
        <v>654</v>
      </c>
      <c r="E7" s="44" t="s">
        <v>44</v>
      </c>
      <c r="F7" s="44" t="s">
        <v>655</v>
      </c>
      <c r="G7" s="44" t="s">
        <v>656</v>
      </c>
      <c r="H7" s="46" t="s">
        <v>653</v>
      </c>
      <c r="I7" s="218"/>
    </row>
    <row r="8" spans="1:9" ht="36" customHeight="1">
      <c r="A8" s="216"/>
      <c r="B8" s="216"/>
      <c r="C8" s="44" t="s">
        <v>37</v>
      </c>
      <c r="D8" s="44" t="s">
        <v>657</v>
      </c>
      <c r="E8" s="44" t="s">
        <v>37</v>
      </c>
      <c r="F8" s="44" t="s">
        <v>658</v>
      </c>
      <c r="G8" s="44" t="s">
        <v>659</v>
      </c>
      <c r="H8" s="46" t="s">
        <v>653</v>
      </c>
      <c r="I8" s="45">
        <v>30</v>
      </c>
    </row>
    <row r="9" spans="1:9" ht="36" customHeight="1">
      <c r="A9" s="216"/>
      <c r="B9" s="216"/>
      <c r="C9" s="44" t="s">
        <v>40</v>
      </c>
      <c r="D9" s="44" t="s">
        <v>650</v>
      </c>
      <c r="E9" s="44" t="s">
        <v>40</v>
      </c>
      <c r="F9" s="44" t="s">
        <v>660</v>
      </c>
      <c r="G9" s="44" t="s">
        <v>661</v>
      </c>
      <c r="H9" s="46" t="s">
        <v>653</v>
      </c>
      <c r="I9" s="218">
        <v>60</v>
      </c>
    </row>
    <row r="10" spans="1:9" ht="36" customHeight="1">
      <c r="A10" s="216"/>
      <c r="B10" s="216"/>
      <c r="C10" s="44" t="s">
        <v>40</v>
      </c>
      <c r="D10" s="44" t="s">
        <v>657</v>
      </c>
      <c r="E10" s="44" t="s">
        <v>40</v>
      </c>
      <c r="F10" s="44" t="s">
        <v>662</v>
      </c>
      <c r="G10" s="44" t="s">
        <v>663</v>
      </c>
      <c r="H10" s="46" t="s">
        <v>653</v>
      </c>
      <c r="I10" s="218"/>
    </row>
    <row r="11" spans="1:9" ht="36" customHeight="1">
      <c r="A11" s="216"/>
      <c r="B11" s="216"/>
      <c r="C11" s="44" t="s">
        <v>41</v>
      </c>
      <c r="D11" s="44" t="s">
        <v>650</v>
      </c>
      <c r="E11" s="44" t="s">
        <v>41</v>
      </c>
      <c r="F11" s="44" t="s">
        <v>664</v>
      </c>
      <c r="G11" s="44" t="s">
        <v>665</v>
      </c>
      <c r="H11" s="46" t="s">
        <v>653</v>
      </c>
      <c r="I11" s="218">
        <v>90</v>
      </c>
    </row>
    <row r="12" spans="1:9" ht="36" customHeight="1">
      <c r="A12" s="216"/>
      <c r="B12" s="216"/>
      <c r="C12" s="44" t="s">
        <v>41</v>
      </c>
      <c r="D12" s="44" t="s">
        <v>657</v>
      </c>
      <c r="E12" s="44" t="s">
        <v>41</v>
      </c>
      <c r="F12" s="44" t="s">
        <v>666</v>
      </c>
      <c r="G12" s="44" t="s">
        <v>667</v>
      </c>
      <c r="H12" s="46" t="s">
        <v>653</v>
      </c>
      <c r="I12" s="218"/>
    </row>
    <row r="13" spans="1:9" ht="36" customHeight="1">
      <c r="A13" s="216"/>
      <c r="B13" s="216"/>
      <c r="C13" s="44" t="s">
        <v>41</v>
      </c>
      <c r="D13" s="43" t="s">
        <v>654</v>
      </c>
      <c r="E13" s="44" t="s">
        <v>41</v>
      </c>
      <c r="F13" s="44" t="s">
        <v>668</v>
      </c>
      <c r="G13" s="44" t="s">
        <v>669</v>
      </c>
      <c r="H13" s="46" t="s">
        <v>653</v>
      </c>
      <c r="I13" s="218"/>
    </row>
    <row r="14" spans="1:9" ht="36" customHeight="1">
      <c r="A14" s="216"/>
      <c r="B14" s="216"/>
      <c r="C14" s="44" t="s">
        <v>39</v>
      </c>
      <c r="D14" s="44" t="s">
        <v>657</v>
      </c>
      <c r="E14" s="44" t="s">
        <v>39</v>
      </c>
      <c r="F14" s="44" t="s">
        <v>670</v>
      </c>
      <c r="G14" s="44" t="s">
        <v>671</v>
      </c>
      <c r="H14" s="46" t="s">
        <v>653</v>
      </c>
      <c r="I14" s="218">
        <v>60</v>
      </c>
    </row>
    <row r="15" spans="1:9" ht="36" customHeight="1">
      <c r="A15" s="216"/>
      <c r="B15" s="216"/>
      <c r="C15" s="44" t="s">
        <v>39</v>
      </c>
      <c r="D15" s="43" t="s">
        <v>654</v>
      </c>
      <c r="E15" s="44" t="s">
        <v>39</v>
      </c>
      <c r="F15" s="44" t="s">
        <v>672</v>
      </c>
      <c r="G15" s="44" t="s">
        <v>673</v>
      </c>
      <c r="H15" s="46" t="s">
        <v>653</v>
      </c>
      <c r="I15" s="218"/>
    </row>
    <row r="16" spans="1:9" ht="36" customHeight="1">
      <c r="A16" s="216"/>
      <c r="B16" s="216"/>
      <c r="C16" s="44" t="s">
        <v>42</v>
      </c>
      <c r="D16" s="43" t="s">
        <v>654</v>
      </c>
      <c r="E16" s="44" t="s">
        <v>42</v>
      </c>
      <c r="F16" s="44" t="s">
        <v>674</v>
      </c>
      <c r="G16" s="44" t="s">
        <v>675</v>
      </c>
      <c r="H16" s="46" t="s">
        <v>653</v>
      </c>
      <c r="I16" s="45">
        <v>30</v>
      </c>
    </row>
    <row r="17" spans="1:9" ht="36" customHeight="1">
      <c r="A17" s="216"/>
      <c r="B17" s="216"/>
      <c r="C17" s="44" t="s">
        <v>43</v>
      </c>
      <c r="D17" s="43" t="s">
        <v>654</v>
      </c>
      <c r="E17" s="44" t="s">
        <v>43</v>
      </c>
      <c r="F17" s="44" t="s">
        <v>676</v>
      </c>
      <c r="G17" s="44" t="s">
        <v>677</v>
      </c>
      <c r="H17" s="46" t="s">
        <v>653</v>
      </c>
      <c r="I17" s="45">
        <v>30</v>
      </c>
    </row>
    <row r="18" spans="1:9" ht="36" customHeight="1">
      <c r="A18" s="216"/>
      <c r="B18" s="216"/>
      <c r="C18" s="44" t="s">
        <v>46</v>
      </c>
      <c r="D18" s="43" t="s">
        <v>654</v>
      </c>
      <c r="E18" s="44" t="s">
        <v>46</v>
      </c>
      <c r="F18" s="44" t="s">
        <v>678</v>
      </c>
      <c r="G18" s="44" t="s">
        <v>679</v>
      </c>
      <c r="H18" s="46" t="s">
        <v>653</v>
      </c>
      <c r="I18" s="45">
        <v>30</v>
      </c>
    </row>
    <row r="19" spans="1:9" ht="36" customHeight="1">
      <c r="A19" s="216"/>
      <c r="B19" s="216"/>
      <c r="C19" s="44" t="s">
        <v>38</v>
      </c>
      <c r="D19" s="44" t="s">
        <v>650</v>
      </c>
      <c r="E19" s="44" t="s">
        <v>38</v>
      </c>
      <c r="F19" s="44" t="s">
        <v>680</v>
      </c>
      <c r="G19" s="44" t="s">
        <v>681</v>
      </c>
      <c r="H19" s="46" t="s">
        <v>653</v>
      </c>
      <c r="I19" s="45">
        <v>30</v>
      </c>
    </row>
    <row r="20" spans="1:9" ht="36" customHeight="1">
      <c r="A20" s="216"/>
      <c r="B20" s="216"/>
      <c r="C20" s="44" t="s">
        <v>47</v>
      </c>
      <c r="D20" s="44" t="s">
        <v>657</v>
      </c>
      <c r="E20" s="44" t="s">
        <v>47</v>
      </c>
      <c r="F20" s="44" t="s">
        <v>682</v>
      </c>
      <c r="G20" s="44" t="s">
        <v>683</v>
      </c>
      <c r="H20" s="46" t="s">
        <v>653</v>
      </c>
      <c r="I20" s="218">
        <v>60</v>
      </c>
    </row>
    <row r="21" spans="1:9" ht="36" customHeight="1">
      <c r="A21" s="216"/>
      <c r="B21" s="216"/>
      <c r="C21" s="44" t="s">
        <v>47</v>
      </c>
      <c r="D21" s="43" t="s">
        <v>654</v>
      </c>
      <c r="E21" s="44" t="s">
        <v>47</v>
      </c>
      <c r="F21" s="44" t="s">
        <v>684</v>
      </c>
      <c r="G21" s="44" t="s">
        <v>685</v>
      </c>
      <c r="H21" s="46" t="s">
        <v>653</v>
      </c>
      <c r="I21" s="218"/>
    </row>
    <row r="22" spans="1:9" ht="36" customHeight="1">
      <c r="A22" s="216"/>
      <c r="B22" s="216"/>
      <c r="C22" s="44" t="s">
        <v>49</v>
      </c>
      <c r="D22" s="44" t="s">
        <v>650</v>
      </c>
      <c r="E22" s="44" t="s">
        <v>49</v>
      </c>
      <c r="F22" s="44" t="s">
        <v>686</v>
      </c>
      <c r="G22" s="44" t="s">
        <v>687</v>
      </c>
      <c r="H22" s="46" t="s">
        <v>653</v>
      </c>
      <c r="I22" s="45">
        <v>30</v>
      </c>
    </row>
    <row r="23" spans="1:9" ht="36" customHeight="1">
      <c r="A23" s="216"/>
      <c r="B23" s="216"/>
      <c r="C23" s="44" t="s">
        <v>52</v>
      </c>
      <c r="D23" s="44" t="s">
        <v>657</v>
      </c>
      <c r="E23" s="44" t="s">
        <v>52</v>
      </c>
      <c r="F23" s="44" t="s">
        <v>688</v>
      </c>
      <c r="G23" s="44" t="s">
        <v>689</v>
      </c>
      <c r="H23" s="46" t="s">
        <v>653</v>
      </c>
      <c r="I23" s="45">
        <v>30</v>
      </c>
    </row>
    <row r="24" spans="1:9" ht="36" customHeight="1">
      <c r="A24" s="216"/>
      <c r="B24" s="216"/>
      <c r="C24" s="44" t="s">
        <v>53</v>
      </c>
      <c r="D24" s="44" t="s">
        <v>657</v>
      </c>
      <c r="E24" s="44" t="s">
        <v>53</v>
      </c>
      <c r="F24" s="44" t="s">
        <v>690</v>
      </c>
      <c r="G24" s="44" t="s">
        <v>691</v>
      </c>
      <c r="H24" s="46" t="s">
        <v>653</v>
      </c>
      <c r="I24" s="45">
        <v>30</v>
      </c>
    </row>
    <row r="25" spans="1:9" ht="36" customHeight="1">
      <c r="A25" s="217"/>
      <c r="B25" s="217"/>
      <c r="C25" s="44" t="s">
        <v>69</v>
      </c>
      <c r="D25" s="43" t="s">
        <v>654</v>
      </c>
      <c r="E25" s="44" t="s">
        <v>69</v>
      </c>
      <c r="F25" s="44" t="s">
        <v>692</v>
      </c>
      <c r="G25" s="44" t="s">
        <v>693</v>
      </c>
      <c r="H25" s="46" t="s">
        <v>653</v>
      </c>
      <c r="I25" s="45">
        <v>30</v>
      </c>
    </row>
    <row r="26" spans="1:9" ht="30" customHeight="1">
      <c r="A26" s="213" t="s">
        <v>86</v>
      </c>
      <c r="B26" s="214"/>
      <c r="C26" s="46"/>
      <c r="D26" s="46"/>
      <c r="E26" s="46"/>
      <c r="F26" s="46"/>
      <c r="G26" s="46"/>
      <c r="H26" s="46"/>
      <c r="I26" s="45">
        <v>60</v>
      </c>
    </row>
    <row r="27" spans="1:9" ht="30" customHeight="1">
      <c r="A27" s="46" t="s">
        <v>136</v>
      </c>
      <c r="B27" s="45" t="s">
        <v>91</v>
      </c>
      <c r="C27" s="47" t="s">
        <v>144</v>
      </c>
      <c r="D27" s="48" t="s">
        <v>654</v>
      </c>
      <c r="E27" s="49" t="s">
        <v>144</v>
      </c>
      <c r="F27" s="44" t="s">
        <v>694</v>
      </c>
      <c r="G27" s="44" t="s">
        <v>695</v>
      </c>
      <c r="H27" s="46" t="s">
        <v>653</v>
      </c>
      <c r="I27" s="45">
        <v>30</v>
      </c>
    </row>
    <row r="28" spans="1:9" ht="30" customHeight="1">
      <c r="A28" s="46" t="s">
        <v>216</v>
      </c>
      <c r="B28" s="45" t="s">
        <v>91</v>
      </c>
      <c r="C28" s="44" t="s">
        <v>222</v>
      </c>
      <c r="D28" s="43" t="s">
        <v>654</v>
      </c>
      <c r="E28" s="44" t="s">
        <v>222</v>
      </c>
      <c r="F28" s="44" t="s">
        <v>696</v>
      </c>
      <c r="G28" s="44" t="s">
        <v>697</v>
      </c>
      <c r="H28" s="46" t="s">
        <v>653</v>
      </c>
      <c r="I28" s="45">
        <v>30</v>
      </c>
    </row>
  </sheetData>
  <autoFilter ref="A3:G28">
    <sortState ref="A3:G28">
      <sortCondition descending="1" ref="E3"/>
    </sortState>
  </autoFilter>
  <mergeCells count="11">
    <mergeCell ref="A2:I2"/>
    <mergeCell ref="A4:C4"/>
    <mergeCell ref="A5:C5"/>
    <mergeCell ref="A26:B26"/>
    <mergeCell ref="A6:A25"/>
    <mergeCell ref="B6:B25"/>
    <mergeCell ref="I6:I7"/>
    <mergeCell ref="I9:I10"/>
    <mergeCell ref="I11:I13"/>
    <mergeCell ref="I14:I15"/>
    <mergeCell ref="I20:I21"/>
  </mergeCells>
  <phoneticPr fontId="40" type="noConversion"/>
  <pageMargins left="0.75138888888888899" right="0.75138888888888899" top="1" bottom="1" header="0.5" footer="0.5"/>
  <pageSetup paperSize="9" scale="91"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workbookViewId="0">
      <selection activeCell="H26" sqref="H26"/>
    </sheetView>
  </sheetViews>
  <sheetFormatPr defaultColWidth="9" defaultRowHeight="13.5"/>
  <cols>
    <col min="2" max="2" width="10.875" customWidth="1"/>
    <col min="3" max="3" width="15.75" style="2" customWidth="1"/>
    <col min="4" max="4" width="31" style="2" customWidth="1"/>
    <col min="5" max="5" width="19" customWidth="1"/>
    <col min="6" max="6" width="11.625" customWidth="1"/>
    <col min="8" max="9" width="9" style="3"/>
    <col min="10" max="10" width="18.75" customWidth="1"/>
  </cols>
  <sheetData>
    <row r="1" spans="1:10" ht="17.100000000000001" customHeight="1">
      <c r="A1" s="4" t="s">
        <v>698</v>
      </c>
      <c r="B1" s="5"/>
      <c r="C1" s="6"/>
      <c r="D1" s="6"/>
      <c r="E1" s="7"/>
      <c r="F1" s="7"/>
      <c r="G1" s="8"/>
      <c r="H1" s="9"/>
      <c r="I1" s="39"/>
      <c r="J1" s="6"/>
    </row>
    <row r="2" spans="1:10" ht="21">
      <c r="A2" s="196" t="s">
        <v>699</v>
      </c>
      <c r="B2" s="196"/>
      <c r="C2" s="197"/>
      <c r="D2" s="197"/>
      <c r="E2" s="197"/>
      <c r="F2" s="197"/>
      <c r="G2" s="196"/>
      <c r="H2" s="196"/>
      <c r="I2" s="198"/>
      <c r="J2" s="197"/>
    </row>
    <row r="3" spans="1:10" ht="36">
      <c r="A3" s="10" t="s">
        <v>363</v>
      </c>
      <c r="B3" s="10" t="s">
        <v>622</v>
      </c>
      <c r="C3" s="11" t="s">
        <v>364</v>
      </c>
      <c r="D3" s="11" t="s">
        <v>365</v>
      </c>
      <c r="E3" s="11" t="s">
        <v>366</v>
      </c>
      <c r="F3" s="11" t="s">
        <v>368</v>
      </c>
      <c r="G3" s="11" t="s">
        <v>369</v>
      </c>
      <c r="H3" s="11" t="s">
        <v>370</v>
      </c>
      <c r="I3" s="14" t="s">
        <v>371</v>
      </c>
      <c r="J3" s="11" t="s">
        <v>15</v>
      </c>
    </row>
    <row r="4" spans="1:10" ht="24.95" customHeight="1">
      <c r="A4" s="199" t="s">
        <v>372</v>
      </c>
      <c r="B4" s="199"/>
      <c r="C4" s="199"/>
      <c r="D4" s="12"/>
      <c r="E4" s="12"/>
      <c r="F4" s="12"/>
      <c r="G4" s="13"/>
      <c r="H4" s="14">
        <f>H5+H8+H23</f>
        <v>858</v>
      </c>
      <c r="I4" s="14">
        <f>I5+I8+I23</f>
        <v>858</v>
      </c>
      <c r="J4" s="13"/>
    </row>
    <row r="5" spans="1:10" ht="24.95" customHeight="1">
      <c r="A5" s="219" t="s">
        <v>405</v>
      </c>
      <c r="B5" s="220"/>
      <c r="C5" s="15"/>
      <c r="D5" s="16"/>
      <c r="E5" s="16"/>
      <c r="F5" s="16"/>
      <c r="G5" s="16"/>
      <c r="H5" s="16">
        <f>SUM(H6:H7)</f>
        <v>40</v>
      </c>
      <c r="I5" s="16">
        <f>SUM(I6:I7)</f>
        <v>40</v>
      </c>
      <c r="J5" s="13"/>
    </row>
    <row r="6" spans="1:10" ht="24.95" customHeight="1">
      <c r="A6" s="223" t="s">
        <v>406</v>
      </c>
      <c r="B6" s="17" t="s">
        <v>64</v>
      </c>
      <c r="C6" s="17" t="s">
        <v>64</v>
      </c>
      <c r="D6" s="18" t="s">
        <v>700</v>
      </c>
      <c r="E6" s="18"/>
      <c r="F6" s="18"/>
      <c r="G6" s="18"/>
      <c r="H6" s="18">
        <v>20</v>
      </c>
      <c r="I6" s="18">
        <v>20</v>
      </c>
      <c r="J6" s="18" t="s">
        <v>701</v>
      </c>
    </row>
    <row r="7" spans="1:10" ht="24.95" customHeight="1">
      <c r="A7" s="224"/>
      <c r="B7" s="17" t="s">
        <v>65</v>
      </c>
      <c r="C7" s="17" t="s">
        <v>65</v>
      </c>
      <c r="D7" s="18" t="s">
        <v>700</v>
      </c>
      <c r="E7" s="18"/>
      <c r="F7" s="18"/>
      <c r="G7" s="18"/>
      <c r="H7" s="18">
        <v>20</v>
      </c>
      <c r="I7" s="18">
        <v>20</v>
      </c>
      <c r="J7" s="18" t="s">
        <v>701</v>
      </c>
    </row>
    <row r="8" spans="1:10" s="1" customFormat="1" ht="24.95" customHeight="1">
      <c r="A8" s="147" t="s">
        <v>412</v>
      </c>
      <c r="B8" s="147"/>
      <c r="C8" s="20"/>
      <c r="D8" s="21"/>
      <c r="E8" s="19"/>
      <c r="F8" s="19"/>
      <c r="G8" s="19"/>
      <c r="H8" s="19">
        <f>SUM(H9:H22)</f>
        <v>698</v>
      </c>
      <c r="I8" s="19">
        <f>SUM(I9:I22)</f>
        <v>698</v>
      </c>
      <c r="J8" s="11"/>
    </row>
    <row r="9" spans="1:10" ht="24.95" customHeight="1">
      <c r="A9" s="225" t="s">
        <v>448</v>
      </c>
      <c r="B9" s="225" t="s">
        <v>19</v>
      </c>
      <c r="C9" s="156" t="s">
        <v>44</v>
      </c>
      <c r="D9" s="18" t="s">
        <v>700</v>
      </c>
      <c r="E9" s="18"/>
      <c r="F9" s="18"/>
      <c r="G9" s="18"/>
      <c r="H9" s="18">
        <v>20</v>
      </c>
      <c r="I9" s="18">
        <v>20</v>
      </c>
      <c r="J9" s="18" t="s">
        <v>701</v>
      </c>
    </row>
    <row r="10" spans="1:10" ht="24.95" customHeight="1">
      <c r="A10" s="226"/>
      <c r="B10" s="226"/>
      <c r="C10" s="157"/>
      <c r="D10" s="22" t="s">
        <v>702</v>
      </c>
      <c r="E10" s="23"/>
      <c r="F10" s="24"/>
      <c r="G10" s="25">
        <v>3000</v>
      </c>
      <c r="H10" s="26">
        <v>290</v>
      </c>
      <c r="I10" s="25">
        <v>290</v>
      </c>
      <c r="J10" s="40" t="s">
        <v>703</v>
      </c>
    </row>
    <row r="11" spans="1:10" ht="24.95" customHeight="1">
      <c r="A11" s="226"/>
      <c r="B11" s="226"/>
      <c r="C11" s="156" t="s">
        <v>49</v>
      </c>
      <c r="D11" s="18" t="s">
        <v>700</v>
      </c>
      <c r="E11" s="18"/>
      <c r="F11" s="18"/>
      <c r="G11" s="18"/>
      <c r="H11" s="18">
        <v>20</v>
      </c>
      <c r="I11" s="225">
        <f>SUM(H11:H12)</f>
        <v>50</v>
      </c>
      <c r="J11" s="18" t="s">
        <v>701</v>
      </c>
    </row>
    <row r="12" spans="1:10" ht="24.95" customHeight="1">
      <c r="A12" s="226"/>
      <c r="B12" s="226"/>
      <c r="C12" s="158"/>
      <c r="D12" s="18" t="s">
        <v>704</v>
      </c>
      <c r="E12" s="18"/>
      <c r="F12" s="24" t="s">
        <v>705</v>
      </c>
      <c r="G12" s="18"/>
      <c r="H12" s="18">
        <v>30</v>
      </c>
      <c r="I12" s="227"/>
      <c r="J12" s="18" t="s">
        <v>13</v>
      </c>
    </row>
    <row r="13" spans="1:10" ht="24.95" customHeight="1">
      <c r="A13" s="226"/>
      <c r="B13" s="226"/>
      <c r="C13" s="225" t="s">
        <v>51</v>
      </c>
      <c r="D13" s="18" t="s">
        <v>704</v>
      </c>
      <c r="E13" s="18"/>
      <c r="F13" s="24" t="s">
        <v>705</v>
      </c>
      <c r="G13" s="18"/>
      <c r="H13" s="18">
        <v>30</v>
      </c>
      <c r="I13" s="225">
        <f>SUM(H13:H15)</f>
        <v>50</v>
      </c>
      <c r="J13" s="18" t="s">
        <v>13</v>
      </c>
    </row>
    <row r="14" spans="1:10" ht="24.95" customHeight="1">
      <c r="A14" s="226"/>
      <c r="B14" s="226"/>
      <c r="C14" s="226"/>
      <c r="D14" s="18" t="s">
        <v>706</v>
      </c>
      <c r="E14" s="18"/>
      <c r="F14" s="18"/>
      <c r="G14" s="18"/>
      <c r="H14" s="18">
        <v>10</v>
      </c>
      <c r="I14" s="226"/>
      <c r="J14" s="18" t="s">
        <v>701</v>
      </c>
    </row>
    <row r="15" spans="1:10" ht="24.95" customHeight="1">
      <c r="A15" s="226"/>
      <c r="B15" s="226"/>
      <c r="C15" s="227"/>
      <c r="D15" s="18" t="s">
        <v>707</v>
      </c>
      <c r="E15" s="18"/>
      <c r="F15" s="18"/>
      <c r="G15" s="18"/>
      <c r="H15" s="18">
        <v>10</v>
      </c>
      <c r="I15" s="227"/>
      <c r="J15" s="18" t="s">
        <v>708</v>
      </c>
    </row>
    <row r="16" spans="1:10" ht="24.95" customHeight="1">
      <c r="A16" s="226"/>
      <c r="B16" s="226"/>
      <c r="C16" s="151" t="s">
        <v>54</v>
      </c>
      <c r="D16" s="18" t="s">
        <v>709</v>
      </c>
      <c r="E16" s="18"/>
      <c r="F16" s="18"/>
      <c r="G16" s="18"/>
      <c r="H16" s="18">
        <v>40</v>
      </c>
      <c r="I16" s="225">
        <v>60</v>
      </c>
      <c r="J16" s="18" t="s">
        <v>701</v>
      </c>
    </row>
    <row r="17" spans="1:10" ht="24.95" customHeight="1">
      <c r="A17" s="226"/>
      <c r="B17" s="226"/>
      <c r="C17" s="151"/>
      <c r="D17" s="18" t="s">
        <v>700</v>
      </c>
      <c r="E17" s="18"/>
      <c r="F17" s="18"/>
      <c r="G17" s="18"/>
      <c r="H17" s="18">
        <v>20</v>
      </c>
      <c r="I17" s="227"/>
      <c r="J17" s="18" t="s">
        <v>701</v>
      </c>
    </row>
    <row r="18" spans="1:10" ht="24.95" customHeight="1">
      <c r="A18" s="226"/>
      <c r="B18" s="226"/>
      <c r="C18" s="18" t="s">
        <v>52</v>
      </c>
      <c r="D18" s="18" t="s">
        <v>710</v>
      </c>
      <c r="E18" s="18"/>
      <c r="F18" s="18"/>
      <c r="G18" s="18"/>
      <c r="H18" s="18">
        <v>8</v>
      </c>
      <c r="I18" s="28">
        <v>8</v>
      </c>
      <c r="J18" s="18" t="s">
        <v>13</v>
      </c>
    </row>
    <row r="19" spans="1:10" ht="24.95" customHeight="1">
      <c r="A19" s="226"/>
      <c r="B19" s="226"/>
      <c r="C19" s="18" t="s">
        <v>62</v>
      </c>
      <c r="D19" s="18" t="s">
        <v>711</v>
      </c>
      <c r="E19" s="18"/>
      <c r="F19" s="18"/>
      <c r="G19" s="18"/>
      <c r="H19" s="18">
        <v>50</v>
      </c>
      <c r="I19" s="18">
        <v>50</v>
      </c>
      <c r="J19" s="18" t="s">
        <v>13</v>
      </c>
    </row>
    <row r="20" spans="1:10" ht="24.95" customHeight="1">
      <c r="A20" s="226"/>
      <c r="B20" s="226"/>
      <c r="C20" s="225" t="s">
        <v>58</v>
      </c>
      <c r="D20" s="18" t="s">
        <v>712</v>
      </c>
      <c r="E20" s="18"/>
      <c r="F20" s="18"/>
      <c r="G20" s="18"/>
      <c r="H20" s="18">
        <v>50</v>
      </c>
      <c r="I20" s="225">
        <v>150</v>
      </c>
      <c r="J20" s="18" t="s">
        <v>701</v>
      </c>
    </row>
    <row r="21" spans="1:10" ht="24.95" customHeight="1">
      <c r="A21" s="226"/>
      <c r="B21" s="226"/>
      <c r="C21" s="226"/>
      <c r="D21" s="18" t="s">
        <v>713</v>
      </c>
      <c r="E21" s="18"/>
      <c r="F21" s="18"/>
      <c r="G21" s="18"/>
      <c r="H21" s="18">
        <v>100</v>
      </c>
      <c r="I21" s="226"/>
      <c r="J21" s="18" t="s">
        <v>13</v>
      </c>
    </row>
    <row r="22" spans="1:10" ht="24.95" customHeight="1">
      <c r="A22" s="227"/>
      <c r="B22" s="227"/>
      <c r="C22" s="18" t="s">
        <v>67</v>
      </c>
      <c r="D22" s="18" t="s">
        <v>714</v>
      </c>
      <c r="E22" s="18"/>
      <c r="F22" s="18"/>
      <c r="G22" s="18"/>
      <c r="H22" s="18">
        <v>20</v>
      </c>
      <c r="I22" s="18">
        <v>20</v>
      </c>
      <c r="J22" s="18" t="s">
        <v>701</v>
      </c>
    </row>
    <row r="23" spans="1:10" s="1" customFormat="1" ht="24.95" customHeight="1">
      <c r="A23" s="143" t="s">
        <v>86</v>
      </c>
      <c r="B23" s="143"/>
      <c r="C23" s="30"/>
      <c r="D23" s="30"/>
      <c r="E23" s="29"/>
      <c r="F23" s="29"/>
      <c r="G23" s="29"/>
      <c r="H23" s="29">
        <f>H24+H26+H28+H32</f>
        <v>120</v>
      </c>
      <c r="I23" s="29">
        <f>I24+I26+I28+I32</f>
        <v>120</v>
      </c>
      <c r="J23" s="10"/>
    </row>
    <row r="24" spans="1:10" s="1" customFormat="1" ht="24.95" customHeight="1">
      <c r="A24" s="144" t="s">
        <v>160</v>
      </c>
      <c r="B24" s="146"/>
      <c r="C24" s="30"/>
      <c r="D24" s="30"/>
      <c r="E24" s="29"/>
      <c r="F24" s="29"/>
      <c r="G24" s="29"/>
      <c r="H24" s="29">
        <f>SUM(H25)</f>
        <v>10</v>
      </c>
      <c r="I24" s="29">
        <f>SUM(I25)</f>
        <v>10</v>
      </c>
      <c r="J24" s="10"/>
    </row>
    <row r="25" spans="1:10" ht="24.95" customHeight="1">
      <c r="A25" s="31" t="s">
        <v>159</v>
      </c>
      <c r="B25" s="31" t="s">
        <v>173</v>
      </c>
      <c r="C25" s="31" t="s">
        <v>174</v>
      </c>
      <c r="D25" s="31" t="s">
        <v>715</v>
      </c>
      <c r="E25" s="31"/>
      <c r="F25" s="31"/>
      <c r="G25" s="31"/>
      <c r="H25" s="31">
        <v>10</v>
      </c>
      <c r="I25" s="31">
        <v>10</v>
      </c>
      <c r="J25" s="32" t="s">
        <v>701</v>
      </c>
    </row>
    <row r="26" spans="1:10" s="1" customFormat="1" ht="24.95" customHeight="1">
      <c r="A26" s="144" t="s">
        <v>217</v>
      </c>
      <c r="B26" s="146"/>
      <c r="C26" s="29"/>
      <c r="D26" s="29"/>
      <c r="E26" s="29"/>
      <c r="F26" s="29"/>
      <c r="G26" s="29"/>
      <c r="H26" s="29">
        <f>SUM(H27)</f>
        <v>20</v>
      </c>
      <c r="I26" s="29">
        <f>SUM(I27)</f>
        <v>20</v>
      </c>
      <c r="J26" s="10"/>
    </row>
    <row r="27" spans="1:10" ht="24.95" customHeight="1">
      <c r="A27" s="31" t="s">
        <v>216</v>
      </c>
      <c r="B27" s="31" t="s">
        <v>235</v>
      </c>
      <c r="C27" s="31" t="s">
        <v>236</v>
      </c>
      <c r="D27" s="32" t="s">
        <v>716</v>
      </c>
      <c r="E27" s="33"/>
      <c r="F27" s="33"/>
      <c r="G27" s="33"/>
      <c r="H27" s="34">
        <v>20</v>
      </c>
      <c r="I27" s="34">
        <v>20</v>
      </c>
      <c r="J27" s="32" t="s">
        <v>701</v>
      </c>
    </row>
    <row r="28" spans="1:10" s="1" customFormat="1" ht="24.95" customHeight="1">
      <c r="A28" s="143" t="s">
        <v>240</v>
      </c>
      <c r="B28" s="143"/>
      <c r="C28" s="35"/>
      <c r="D28" s="35"/>
      <c r="E28" s="36"/>
      <c r="F28" s="29"/>
      <c r="G28" s="19"/>
      <c r="H28" s="29">
        <v>60</v>
      </c>
      <c r="I28" s="41">
        <f>SUM(I29:I30)</f>
        <v>60</v>
      </c>
      <c r="J28" s="35"/>
    </row>
    <row r="29" spans="1:10" ht="24.95" customHeight="1">
      <c r="A29" s="148" t="s">
        <v>239</v>
      </c>
      <c r="B29" s="32" t="s">
        <v>263</v>
      </c>
      <c r="C29" s="32" t="s">
        <v>264</v>
      </c>
      <c r="D29" s="32" t="s">
        <v>717</v>
      </c>
      <c r="E29" s="33"/>
      <c r="F29" s="33"/>
      <c r="G29" s="33"/>
      <c r="H29" s="32">
        <v>20</v>
      </c>
      <c r="I29" s="32">
        <v>20</v>
      </c>
      <c r="J29" s="32" t="s">
        <v>701</v>
      </c>
    </row>
    <row r="30" spans="1:10" ht="24.95" customHeight="1">
      <c r="A30" s="148"/>
      <c r="B30" s="205" t="s">
        <v>247</v>
      </c>
      <c r="C30" s="205" t="s">
        <v>249</v>
      </c>
      <c r="D30" s="32" t="s">
        <v>717</v>
      </c>
      <c r="E30" s="33"/>
      <c r="F30" s="33"/>
      <c r="G30" s="33"/>
      <c r="H30" s="32">
        <v>20</v>
      </c>
      <c r="I30" s="228">
        <f>SUM(H30:H31)</f>
        <v>40</v>
      </c>
      <c r="J30" s="32" t="s">
        <v>701</v>
      </c>
    </row>
    <row r="31" spans="1:10" ht="24.95" customHeight="1">
      <c r="A31" s="148"/>
      <c r="B31" s="205"/>
      <c r="C31" s="205"/>
      <c r="D31" s="32" t="s">
        <v>716</v>
      </c>
      <c r="E31" s="33"/>
      <c r="F31" s="33"/>
      <c r="G31" s="33"/>
      <c r="H31" s="34">
        <v>20</v>
      </c>
      <c r="I31" s="229"/>
      <c r="J31" s="32" t="s">
        <v>701</v>
      </c>
    </row>
    <row r="32" spans="1:10" s="1" customFormat="1" ht="24.95" customHeight="1">
      <c r="A32" s="221" t="s">
        <v>352</v>
      </c>
      <c r="B32" s="222"/>
      <c r="C32" s="35"/>
      <c r="D32" s="35"/>
      <c r="E32" s="37"/>
      <c r="F32" s="37"/>
      <c r="G32" s="37"/>
      <c r="H32" s="38">
        <v>30</v>
      </c>
      <c r="I32" s="38">
        <v>30</v>
      </c>
      <c r="J32" s="35"/>
    </row>
    <row r="33" spans="1:10" ht="24.95" customHeight="1">
      <c r="A33" s="34" t="s">
        <v>351</v>
      </c>
      <c r="B33" s="34" t="s">
        <v>359</v>
      </c>
      <c r="C33" s="32" t="s">
        <v>360</v>
      </c>
      <c r="D33" s="32" t="s">
        <v>718</v>
      </c>
      <c r="E33" s="33"/>
      <c r="F33" s="33"/>
      <c r="G33" s="33"/>
      <c r="H33" s="34">
        <v>30</v>
      </c>
      <c r="I33" s="34">
        <v>30</v>
      </c>
      <c r="J33" s="32" t="s">
        <v>701</v>
      </c>
    </row>
  </sheetData>
  <autoFilter ref="A3:J33"/>
  <mergeCells count="25">
    <mergeCell ref="C30:C31"/>
    <mergeCell ref="I11:I12"/>
    <mergeCell ref="I13:I15"/>
    <mergeCell ref="I16:I17"/>
    <mergeCell ref="I20:I21"/>
    <mergeCell ref="I30:I31"/>
    <mergeCell ref="A24:B24"/>
    <mergeCell ref="A26:B26"/>
    <mergeCell ref="A28:B28"/>
    <mergeCell ref="A32:B32"/>
    <mergeCell ref="A6:A7"/>
    <mergeCell ref="A9:A22"/>
    <mergeCell ref="A29:A31"/>
    <mergeCell ref="B9:B22"/>
    <mergeCell ref="B30:B31"/>
    <mergeCell ref="A2:J2"/>
    <mergeCell ref="A4:C4"/>
    <mergeCell ref="A5:B5"/>
    <mergeCell ref="A8:B8"/>
    <mergeCell ref="A23:B23"/>
    <mergeCell ref="C9:C10"/>
    <mergeCell ref="C11:C12"/>
    <mergeCell ref="C13:C15"/>
    <mergeCell ref="C16:C17"/>
    <mergeCell ref="C20:C21"/>
  </mergeCells>
  <phoneticPr fontId="40" type="noConversion"/>
  <conditionalFormatting sqref="C3">
    <cfRule type="duplicateValues" dxfId="1" priority="1"/>
  </conditionalFormatting>
  <conditionalFormatting sqref="D3:D5 D8">
    <cfRule type="duplicateValues" dxfId="0" priority="2"/>
  </conditionalFormatting>
  <pageMargins left="0.75138888888888899" right="0.75138888888888899" top="1" bottom="1" header="0.5" footer="0.5"/>
  <pageSetup paperSize="9" scale="92"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7</vt:i4>
      </vt:variant>
    </vt:vector>
  </HeadingPairs>
  <TitlesOfParts>
    <vt:vector size="14" baseType="lpstr">
      <vt:lpstr>附件1汇总表 </vt:lpstr>
      <vt:lpstr>附件2中小学省培</vt:lpstr>
      <vt:lpstr>附件3双名工作室</vt:lpstr>
      <vt:lpstr>附件4芙蓉教学名师</vt:lpstr>
      <vt:lpstr>附件5职教省培</vt:lpstr>
      <vt:lpstr>附件6省属高校全国黄大年式教学团队</vt:lpstr>
      <vt:lpstr>附件7语言文字、高校教师队伍建设、教师综合 </vt:lpstr>
      <vt:lpstr>'附件1汇总表 '!Print_Titles</vt:lpstr>
      <vt:lpstr>附件2中小学省培!Print_Titles</vt:lpstr>
      <vt:lpstr>附件3双名工作室!Print_Titles</vt:lpstr>
      <vt:lpstr>附件4芙蓉教学名师!Print_Titles</vt:lpstr>
      <vt:lpstr>附件5职教省培!Print_Titles</vt:lpstr>
      <vt:lpstr>附件6省属高校全国黄大年式教学团队!Print_Titles</vt:lpstr>
      <vt:lpstr>'附件7语言文字、高校教师队伍建设、教师综合 '!Print_Titles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陈琳姿 null</cp:lastModifiedBy>
  <cp:lastPrinted>2022-12-27T09:29:00Z</cp:lastPrinted>
  <dcterms:created xsi:type="dcterms:W3CDTF">2021-12-17T03:55:00Z</dcterms:created>
  <dcterms:modified xsi:type="dcterms:W3CDTF">2024-07-26T01:13:16Z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5FC8CAA64A3242948D15C52BA3DF3009_13</vt:lpwstr>
  </property>
</Properties>
</file>