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9040" windowHeight="15990"/>
  </bookViews>
  <sheets>
    <sheet name="附件1" sheetId="17" r:id="rId1"/>
    <sheet name="附件2" sheetId="16" r:id="rId2"/>
  </sheets>
  <definedNames>
    <definedName name="_xlnm._FilterDatabase" localSheetId="1" hidden="1">附件2!$A$1:$H$1490</definedName>
    <definedName name="_xlnm.Print_Area" localSheetId="1">附件2!$A$1:$H$1490</definedName>
    <definedName name="_xlnm.Print_Titles" localSheetId="0">附件1!$3:$3</definedName>
    <definedName name="_xlnm.Print_Titles" localSheetId="1">附件2!$4:$4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56" i="16" l="1"/>
  <c r="H1312" i="16" l="1"/>
  <c r="H1309" i="16" l="1"/>
  <c r="H1128" i="16"/>
  <c r="H1141" i="16"/>
  <c r="H801" i="16"/>
  <c r="H181" i="17" l="1"/>
  <c r="H1480" i="16"/>
  <c r="H1461" i="16"/>
  <c r="H1484" i="16"/>
  <c r="H1457" i="16"/>
  <c r="H1470" i="16"/>
  <c r="H1477" i="16"/>
  <c r="H1466" i="16"/>
  <c r="H1465" i="16" s="1"/>
  <c r="H1474" i="16"/>
  <c r="H1446" i="16"/>
  <c r="H1445" i="16" s="1"/>
  <c r="H160" i="17"/>
  <c r="H1349" i="16"/>
  <c r="H1357" i="16"/>
  <c r="H1344" i="16"/>
  <c r="H1336" i="16" s="1"/>
  <c r="H1279" i="16"/>
  <c r="H1285" i="16"/>
  <c r="H1301" i="16"/>
  <c r="H1294" i="16"/>
  <c r="H1291" i="16"/>
  <c r="H1325" i="16"/>
  <c r="H1322" i="16"/>
  <c r="H1319" i="16"/>
  <c r="H1275" i="16"/>
  <c r="H1268" i="16"/>
  <c r="H1282" i="16"/>
  <c r="H1263" i="16"/>
  <c r="H174" i="17"/>
  <c r="H180" i="17"/>
  <c r="H172" i="17"/>
  <c r="H179" i="17"/>
  <c r="H1423" i="16"/>
  <c r="H1422" i="16" s="1"/>
  <c r="H175" i="17" s="1"/>
  <c r="H1407" i="16"/>
  <c r="H170" i="17" s="1"/>
  <c r="H1410" i="16"/>
  <c r="H171" i="17" s="1"/>
  <c r="H1417" i="16"/>
  <c r="H173" i="17" s="1"/>
  <c r="H1438" i="16"/>
  <c r="H178" i="17" s="1"/>
  <c r="H1430" i="16"/>
  <c r="H176" i="17" s="1"/>
  <c r="H1435" i="16"/>
  <c r="H177" i="17" s="1"/>
  <c r="H1404" i="16"/>
  <c r="H1401" i="16"/>
  <c r="H1396" i="16"/>
  <c r="H1379" i="16"/>
  <c r="H1373" i="16"/>
  <c r="H1369" i="16"/>
  <c r="H1364" i="16"/>
  <c r="H1149" i="16"/>
  <c r="H1146" i="16" s="1"/>
  <c r="H1155" i="16"/>
  <c r="H1104" i="16"/>
  <c r="H1101" i="16"/>
  <c r="H1135" i="16"/>
  <c r="H1114" i="16"/>
  <c r="H1124" i="16"/>
  <c r="H1119" i="16" s="1"/>
  <c r="H1084" i="16"/>
  <c r="H1079" i="16"/>
  <c r="H1070" i="16"/>
  <c r="H1066" i="16"/>
  <c r="H1059" i="16"/>
  <c r="H1191" i="16"/>
  <c r="H1189" i="16" s="1"/>
  <c r="H1216" i="16"/>
  <c r="H1210" i="16" s="1"/>
  <c r="H1183" i="16"/>
  <c r="H1241" i="16"/>
  <c r="H1240" i="16" s="1"/>
  <c r="H1235" i="16"/>
  <c r="H1230" i="16" s="1"/>
  <c r="H1224" i="16"/>
  <c r="H1220" i="16"/>
  <c r="H1205" i="16"/>
  <c r="H1199" i="16"/>
  <c r="H1249" i="16"/>
  <c r="H1246" i="16"/>
  <c r="H1179" i="16"/>
  <c r="H1177" i="16" s="1"/>
  <c r="H1253" i="16"/>
  <c r="H1256" i="16"/>
  <c r="H1173" i="16"/>
  <c r="H1169" i="16"/>
  <c r="H1165" i="16"/>
  <c r="H979" i="16"/>
  <c r="H127" i="17"/>
  <c r="H989" i="16"/>
  <c r="H1012" i="16"/>
  <c r="H1039" i="16"/>
  <c r="H1030" i="16" s="1"/>
  <c r="H1025" i="16"/>
  <c r="H1022" i="16" s="1"/>
  <c r="H997" i="16"/>
  <c r="H1009" i="16"/>
  <c r="H1052" i="16"/>
  <c r="H1045" i="16"/>
  <c r="H983" i="16"/>
  <c r="H1001" i="16"/>
  <c r="H122" i="17"/>
  <c r="H963" i="16"/>
  <c r="H958" i="16" s="1"/>
  <c r="H973" i="16"/>
  <c r="H968" i="16"/>
  <c r="H967" i="16" s="1"/>
  <c r="H951" i="16"/>
  <c r="H111" i="17"/>
  <c r="H889" i="16"/>
  <c r="H928" i="16"/>
  <c r="H943" i="16"/>
  <c r="H940" i="16"/>
  <c r="H923" i="16"/>
  <c r="H914" i="16"/>
  <c r="H904" i="16"/>
  <c r="H907" i="16"/>
  <c r="H911" i="16"/>
  <c r="H900" i="16"/>
  <c r="H883" i="16"/>
  <c r="H880" i="16"/>
  <c r="H874" i="16"/>
  <c r="H871" i="16"/>
  <c r="H83" i="17"/>
  <c r="H711" i="16"/>
  <c r="H746" i="16"/>
  <c r="H734" i="16"/>
  <c r="H730" i="16"/>
  <c r="H768" i="16"/>
  <c r="H686" i="16"/>
  <c r="H681" i="16" s="1"/>
  <c r="H755" i="16"/>
  <c r="H752" i="16" s="1"/>
  <c r="H703" i="16"/>
  <c r="H721" i="16"/>
  <c r="H718" i="16" s="1"/>
  <c r="H738" i="16"/>
  <c r="H698" i="16"/>
  <c r="H694" i="16"/>
  <c r="H691" i="16"/>
  <c r="H763" i="16"/>
  <c r="H663" i="16"/>
  <c r="H658" i="16"/>
  <c r="H50" i="17"/>
  <c r="H61" i="17"/>
  <c r="H68" i="17"/>
  <c r="H561" i="16"/>
  <c r="H551" i="16"/>
  <c r="H549" i="16" s="1"/>
  <c r="H557" i="16"/>
  <c r="H627" i="16"/>
  <c r="H625" i="16" s="1"/>
  <c r="H543" i="16"/>
  <c r="H636" i="16"/>
  <c r="H646" i="16"/>
  <c r="H639" i="16"/>
  <c r="H590" i="16"/>
  <c r="H597" i="16"/>
  <c r="H571" i="16"/>
  <c r="H606" i="16"/>
  <c r="H602" i="16" s="1"/>
  <c r="H621" i="16"/>
  <c r="H610" i="16" s="1"/>
  <c r="H529" i="16"/>
  <c r="H526" i="16"/>
  <c r="H482" i="16"/>
  <c r="H476" i="16"/>
  <c r="H470" i="16"/>
  <c r="H390" i="16"/>
  <c r="H385" i="16"/>
  <c r="H380" i="16"/>
  <c r="H376" i="16"/>
  <c r="H39" i="17"/>
  <c r="H194" i="16"/>
  <c r="H188" i="16"/>
  <c r="H183" i="16"/>
  <c r="H264" i="16"/>
  <c r="H316" i="16"/>
  <c r="H352" i="16"/>
  <c r="H344" i="16" s="1"/>
  <c r="H358" i="16"/>
  <c r="H283" i="16"/>
  <c r="H280" i="16" s="1"/>
  <c r="H244" i="16"/>
  <c r="H233" i="16" s="1"/>
  <c r="H248" i="16"/>
  <c r="H295" i="16"/>
  <c r="H330" i="16"/>
  <c r="H394" i="16"/>
  <c r="H402" i="16"/>
  <c r="H406" i="16"/>
  <c r="H458" i="16"/>
  <c r="H428" i="16"/>
  <c r="H444" i="16"/>
  <c r="H421" i="16"/>
  <c r="H439" i="16"/>
  <c r="H434" i="16"/>
  <c r="H412" i="16"/>
  <c r="H465" i="16"/>
  <c r="H451" i="16"/>
  <c r="H450" i="16" s="1"/>
  <c r="H519" i="16"/>
  <c r="H503" i="16"/>
  <c r="H514" i="16"/>
  <c r="H492" i="16"/>
  <c r="H1290" i="16" l="1"/>
  <c r="H1278" i="16"/>
  <c r="H1262" i="16"/>
  <c r="H995" i="16"/>
  <c r="H1163" i="16"/>
  <c r="H1134" i="16"/>
  <c r="H977" i="16"/>
  <c r="H469" i="16"/>
  <c r="H468" i="16" s="1"/>
  <c r="H374" i="16"/>
  <c r="H373" i="16" s="1"/>
  <c r="H1444" i="16"/>
  <c r="H1347" i="16"/>
  <c r="H1318" i="16"/>
  <c r="H1389" i="16"/>
  <c r="H169" i="17" s="1"/>
  <c r="H1099" i="16"/>
  <c r="H1245" i="16"/>
  <c r="H1219" i="16"/>
  <c r="H148" i="17"/>
  <c r="H1194" i="16"/>
  <c r="H1252" i="16"/>
  <c r="H1043" i="16"/>
  <c r="H939" i="16"/>
  <c r="H950" i="16"/>
  <c r="H869" i="16"/>
  <c r="H725" i="16"/>
  <c r="H689" i="16"/>
  <c r="H633" i="16"/>
  <c r="H523" i="16"/>
  <c r="H179" i="16"/>
  <c r="H178" i="16" s="1"/>
  <c r="H1162" i="16" l="1"/>
  <c r="H1261" i="16"/>
  <c r="H976" i="16"/>
  <c r="H868" i="16"/>
  <c r="H6" i="17"/>
  <c r="H173" i="16" l="1"/>
  <c r="H170" i="16" s="1"/>
  <c r="H8" i="16"/>
  <c r="H22" i="16"/>
  <c r="H125" i="16"/>
  <c r="H1385" i="16" l="1"/>
  <c r="H1363" i="16" s="1"/>
  <c r="H1088" i="16"/>
  <c r="H1057" i="16" s="1"/>
  <c r="H816" i="16"/>
  <c r="H815" i="16" s="1"/>
  <c r="H863" i="16"/>
  <c r="H800" i="16"/>
  <c r="H845" i="16"/>
  <c r="H840" i="16"/>
  <c r="H836" i="16" s="1"/>
  <c r="H827" i="16"/>
  <c r="H826" i="16" s="1"/>
  <c r="H821" i="16"/>
  <c r="H856" i="16"/>
  <c r="H851" i="16"/>
  <c r="H794" i="16"/>
  <c r="H789" i="16"/>
  <c r="H781" i="16"/>
  <c r="H778" i="16"/>
  <c r="H775" i="16"/>
  <c r="H668" i="16"/>
  <c r="H657" i="16" s="1"/>
  <c r="H656" i="16" s="1"/>
  <c r="H565" i="16"/>
  <c r="H151" i="16"/>
  <c r="H112" i="16"/>
  <c r="H115" i="16"/>
  <c r="H53" i="16"/>
  <c r="H74" i="16"/>
  <c r="H85" i="16"/>
  <c r="H132" i="16"/>
  <c r="H129" i="16"/>
  <c r="H121" i="16"/>
  <c r="H167" i="16"/>
  <c r="H99" i="16"/>
  <c r="H10" i="16"/>
  <c r="H162" i="16"/>
  <c r="H102" i="16"/>
  <c r="H157" i="16"/>
  <c r="H109" i="16"/>
  <c r="H65" i="16"/>
  <c r="H32" i="17"/>
  <c r="H5" i="17" s="1"/>
  <c r="H168" i="17" l="1"/>
  <c r="H167" i="17" s="1"/>
  <c r="H1362" i="16"/>
  <c r="H1056" i="16"/>
  <c r="H136" i="17"/>
  <c r="H7" i="16"/>
  <c r="H6" i="16" s="1"/>
  <c r="H850" i="16"/>
  <c r="H522" i="16"/>
  <c r="H772" i="16"/>
  <c r="H771" i="16" l="1"/>
  <c r="H177" i="16" s="1"/>
  <c r="H97" i="17"/>
  <c r="H38" i="17" s="1"/>
  <c r="H4" i="17" s="1"/>
  <c r="H5" i="16" l="1"/>
</calcChain>
</file>

<file path=xl/sharedStrings.xml><?xml version="1.0" encoding="utf-8"?>
<sst xmlns="http://schemas.openxmlformats.org/spreadsheetml/2006/main" count="6698" uniqueCount="4835">
  <si>
    <t>附件1</t>
  </si>
  <si>
    <t>市州（单位）</t>
  </si>
  <si>
    <t>预算代码</t>
  </si>
  <si>
    <t>政府预算支出经济科目</t>
  </si>
  <si>
    <t>部门预算经济科目</t>
  </si>
  <si>
    <t>功能科目</t>
  </si>
  <si>
    <t>备注</t>
  </si>
  <si>
    <t>全省合计</t>
  </si>
  <si>
    <t>省本级合计</t>
  </si>
  <si>
    <t>省教育厅小计</t>
  </si>
  <si>
    <t>省教育厅</t>
  </si>
  <si>
    <t>财务系统小计</t>
  </si>
  <si>
    <t>30299其他商品和服务支出</t>
  </si>
  <si>
    <t>50502商品和服务支出</t>
  </si>
  <si>
    <t>2050205高等教育</t>
  </si>
  <si>
    <t>2050299其他普通教育支出</t>
  </si>
  <si>
    <t>湖南科技大学</t>
  </si>
  <si>
    <t>长沙理工大学</t>
  </si>
  <si>
    <t>湖南师范大学</t>
  </si>
  <si>
    <t>湘南学院</t>
  </si>
  <si>
    <t>衡阳师范学院</t>
  </si>
  <si>
    <t>怀化学院</t>
  </si>
  <si>
    <t>湖南文理学院</t>
  </si>
  <si>
    <t>湖南科技学院</t>
  </si>
  <si>
    <t>湖南人文科技学院</t>
  </si>
  <si>
    <t>湖南第一师范学院</t>
  </si>
  <si>
    <t>湖南城市学院</t>
  </si>
  <si>
    <t>长沙师范学院</t>
  </si>
  <si>
    <t>长沙民政职业技术学院</t>
  </si>
  <si>
    <t>2050305高等职业教育</t>
  </si>
  <si>
    <t>长沙市第一中学</t>
  </si>
  <si>
    <t>2050204高中教育</t>
  </si>
  <si>
    <t>湖南师范大学附属中学</t>
  </si>
  <si>
    <t>湖南省电化教育馆</t>
  </si>
  <si>
    <t>湖南省教育科学研究院</t>
  </si>
  <si>
    <t>中南大学</t>
  </si>
  <si>
    <t>湖南大学</t>
  </si>
  <si>
    <t>湖南工艺美术职业学院</t>
  </si>
  <si>
    <t>其他部门行业小计</t>
  </si>
  <si>
    <t>湖南生物机电职业技术学院</t>
  </si>
  <si>
    <t>省文化和旅游厅</t>
  </si>
  <si>
    <t>2050201学前教育</t>
  </si>
  <si>
    <t>省机关事务局</t>
  </si>
  <si>
    <t>湖南省人民政府直属机关第一幼儿院</t>
  </si>
  <si>
    <t>湖南省人民政府直属机关第三幼儿院</t>
  </si>
  <si>
    <t>市州合计</t>
  </si>
  <si>
    <t>长沙市</t>
  </si>
  <si>
    <t>长沙市小计</t>
  </si>
  <si>
    <t>长沙市本级</t>
  </si>
  <si>
    <t>芙蓉区</t>
  </si>
  <si>
    <t>雨花区</t>
  </si>
  <si>
    <t>天心区</t>
  </si>
  <si>
    <t>开福区</t>
  </si>
  <si>
    <t>望城区</t>
  </si>
  <si>
    <t>长沙县</t>
  </si>
  <si>
    <t>宁乡市</t>
  </si>
  <si>
    <t>株洲市</t>
  </si>
  <si>
    <t>株洲市小计</t>
  </si>
  <si>
    <t>株洲市本级</t>
  </si>
  <si>
    <t>天元区</t>
  </si>
  <si>
    <t>荷塘区</t>
  </si>
  <si>
    <t>芦淞区</t>
  </si>
  <si>
    <t>石峰区</t>
  </si>
  <si>
    <t>渌口区</t>
  </si>
  <si>
    <t>炎陵县</t>
  </si>
  <si>
    <t>醴陵市</t>
  </si>
  <si>
    <t>茶陵县</t>
  </si>
  <si>
    <t>攸县</t>
  </si>
  <si>
    <t>湘潭市</t>
  </si>
  <si>
    <t>湘潭市小计</t>
  </si>
  <si>
    <t>湘潭市本级</t>
  </si>
  <si>
    <t>岳塘区</t>
  </si>
  <si>
    <t>雨湖区</t>
  </si>
  <si>
    <t>湘潭县</t>
  </si>
  <si>
    <t>韶山市</t>
  </si>
  <si>
    <t>湘乡市</t>
  </si>
  <si>
    <t>衡阳市</t>
  </si>
  <si>
    <t>衡阳市小计</t>
  </si>
  <si>
    <t>衡阳市本级</t>
  </si>
  <si>
    <t>珠晖区</t>
  </si>
  <si>
    <t>石鼓区</t>
  </si>
  <si>
    <t>雁峰区</t>
  </si>
  <si>
    <t>蒸湘区</t>
  </si>
  <si>
    <t>南岳区</t>
  </si>
  <si>
    <t>衡阳县</t>
  </si>
  <si>
    <t>衡南县</t>
  </si>
  <si>
    <t>祁东县</t>
  </si>
  <si>
    <t>常宁市</t>
  </si>
  <si>
    <t>衡山县</t>
  </si>
  <si>
    <t>衡东县</t>
  </si>
  <si>
    <t>耒阳市</t>
  </si>
  <si>
    <t>邵阳市</t>
  </si>
  <si>
    <t>邵阳市小计</t>
  </si>
  <si>
    <t>邵阳市本级</t>
  </si>
  <si>
    <t>北塔区</t>
  </si>
  <si>
    <t>大祥区</t>
  </si>
  <si>
    <t>双清区</t>
  </si>
  <si>
    <t>洞口县</t>
  </si>
  <si>
    <t>隆回县</t>
  </si>
  <si>
    <t>新邵县</t>
  </si>
  <si>
    <t>邵阳县</t>
  </si>
  <si>
    <t>新宁县</t>
  </si>
  <si>
    <t>邵东市</t>
  </si>
  <si>
    <t>武冈市</t>
  </si>
  <si>
    <t>绥宁县</t>
  </si>
  <si>
    <t>城步县</t>
  </si>
  <si>
    <t>岳阳市</t>
  </si>
  <si>
    <t>岳阳市小计</t>
  </si>
  <si>
    <t>岳阳市本级</t>
  </si>
  <si>
    <t>岳阳楼区</t>
  </si>
  <si>
    <t>平江县</t>
  </si>
  <si>
    <t>云溪区</t>
  </si>
  <si>
    <t>君山区</t>
  </si>
  <si>
    <t>华容县</t>
  </si>
  <si>
    <t>湘阴县</t>
  </si>
  <si>
    <t>临湘市</t>
  </si>
  <si>
    <t>岳阳县</t>
  </si>
  <si>
    <t>汨罗市</t>
  </si>
  <si>
    <t>常德市</t>
  </si>
  <si>
    <t>常德市小计</t>
  </si>
  <si>
    <t>常德市本级</t>
  </si>
  <si>
    <t>武陵区</t>
  </si>
  <si>
    <t>鼎城区</t>
  </si>
  <si>
    <t>桃源县</t>
  </si>
  <si>
    <t>汉寿县</t>
  </si>
  <si>
    <t>石门县</t>
  </si>
  <si>
    <t>津市市</t>
  </si>
  <si>
    <t>临澧县</t>
  </si>
  <si>
    <t>益阳市</t>
  </si>
  <si>
    <t>益阳市小计</t>
  </si>
  <si>
    <t>益阳市本级</t>
  </si>
  <si>
    <t>资阳区</t>
  </si>
  <si>
    <t>沅江市</t>
  </si>
  <si>
    <t>赫山区</t>
  </si>
  <si>
    <t>桃江县</t>
  </si>
  <si>
    <t>安化县</t>
  </si>
  <si>
    <t>张家界市</t>
  </si>
  <si>
    <t>张家界市小计</t>
  </si>
  <si>
    <t>永定区</t>
  </si>
  <si>
    <t>慈利县</t>
  </si>
  <si>
    <t>桑植县</t>
  </si>
  <si>
    <t>永州市</t>
  </si>
  <si>
    <t>永州市小计</t>
  </si>
  <si>
    <t>永州市本级</t>
  </si>
  <si>
    <t>零陵区</t>
  </si>
  <si>
    <t>宁远县</t>
  </si>
  <si>
    <t>冷水滩区</t>
  </si>
  <si>
    <t>道县</t>
  </si>
  <si>
    <t>新田县</t>
  </si>
  <si>
    <t>东安县</t>
  </si>
  <si>
    <t>双牌县</t>
  </si>
  <si>
    <t>江华县</t>
  </si>
  <si>
    <t>郴州市</t>
  </si>
  <si>
    <t>郴州市小计</t>
  </si>
  <si>
    <t>郴州市本级</t>
  </si>
  <si>
    <t>苏仙区</t>
  </si>
  <si>
    <t>宜章县</t>
  </si>
  <si>
    <t>嘉禾县</t>
  </si>
  <si>
    <t>临武县</t>
  </si>
  <si>
    <t>汝城县</t>
  </si>
  <si>
    <t>北湖区</t>
  </si>
  <si>
    <t>桂阳县</t>
  </si>
  <si>
    <t>桂东县</t>
  </si>
  <si>
    <t>资兴市</t>
  </si>
  <si>
    <t>娄底市</t>
  </si>
  <si>
    <t>娄底市小计</t>
  </si>
  <si>
    <t>娄底市本级</t>
  </si>
  <si>
    <t>双峰县</t>
  </si>
  <si>
    <t>新化县</t>
  </si>
  <si>
    <t>娄星区</t>
  </si>
  <si>
    <t>冷水江市</t>
  </si>
  <si>
    <t>涟源市</t>
  </si>
  <si>
    <t>怀化市</t>
  </si>
  <si>
    <t>怀化市小计</t>
  </si>
  <si>
    <t>怀化市本级</t>
  </si>
  <si>
    <t>芷江县</t>
  </si>
  <si>
    <t>新晃县</t>
  </si>
  <si>
    <t>通道县</t>
  </si>
  <si>
    <t>鹤城区</t>
  </si>
  <si>
    <t>中方县</t>
  </si>
  <si>
    <t>麻阳县</t>
  </si>
  <si>
    <t>靖州县</t>
  </si>
  <si>
    <t>溆浦县</t>
  </si>
  <si>
    <t>沅陵县</t>
  </si>
  <si>
    <t>会同县</t>
  </si>
  <si>
    <t>湘西自治州</t>
  </si>
  <si>
    <t>湘西自治州小计</t>
  </si>
  <si>
    <t>湘西州本级</t>
  </si>
  <si>
    <t>凤凰县</t>
  </si>
  <si>
    <t>吉首市</t>
  </si>
  <si>
    <t>泸溪县</t>
  </si>
  <si>
    <t>永顺县</t>
  </si>
  <si>
    <t>花垣县</t>
  </si>
  <si>
    <t>保靖县</t>
  </si>
  <si>
    <t>古丈县</t>
  </si>
  <si>
    <t>单位：万元</t>
  </si>
  <si>
    <t>市州(单位）</t>
  </si>
  <si>
    <t>单位名称</t>
  </si>
  <si>
    <t>课题编号</t>
  </si>
  <si>
    <t>课题类别</t>
  </si>
  <si>
    <t>主持人</t>
  </si>
  <si>
    <t>课题名称</t>
  </si>
  <si>
    <t>金额</t>
  </si>
  <si>
    <t>连密</t>
  </si>
  <si>
    <t>幼小科学衔接视阈下幼儿社会适应能力发展实践研究</t>
  </si>
  <si>
    <t>小计</t>
  </si>
  <si>
    <t>焦铭</t>
  </si>
  <si>
    <t>AI-TPACK视域下初中信息技术教师智能素养提升策略研究</t>
  </si>
  <si>
    <t>吴雄韬</t>
  </si>
  <si>
    <t>循证教学法在中学数学教学中的应用研究</t>
  </si>
  <si>
    <t>王志成</t>
  </si>
  <si>
    <t>中学美术社团活动开发与实施策略研究</t>
  </si>
  <si>
    <t>文玲</t>
  </si>
  <si>
    <t>基于“新语文教师教育共同体”的中学语文教师职后培训实践路径研究</t>
  </si>
  <si>
    <t>郭良如</t>
  </si>
  <si>
    <t>学练赛一体化视角下高校体育教师参与中小学体育教学“互助团队”模式实践研究</t>
  </si>
  <si>
    <t>陈瑾</t>
  </si>
  <si>
    <t>智慧赋能学校美育路径探究</t>
  </si>
  <si>
    <t>杨海</t>
  </si>
  <si>
    <t>新时代初中生物实验课程体系的构建与实施</t>
  </si>
  <si>
    <t>衡阳师范学院附属小学</t>
  </si>
  <si>
    <t>邹利民</t>
  </si>
  <si>
    <t>基于儿童核心素养可持续发展的幼小衔接课程建设研究</t>
  </si>
  <si>
    <t>彭响</t>
  </si>
  <si>
    <t>教育公平视域下中小学体育教师县域交流轮岗的内生动力培 育与政策保障研究</t>
  </si>
  <si>
    <t>裴学萍</t>
  </si>
  <si>
    <t>新课标背景下“三生教育”理念融入义务教育体育课堂的综合改革与实践</t>
  </si>
  <si>
    <t>袁建林</t>
  </si>
  <si>
    <t>中小学学校评价能力诊断及提升研究</t>
  </si>
  <si>
    <t>孙喆</t>
  </si>
  <si>
    <t>湖南省县域普通高中教师队伍发展路径研究</t>
  </si>
  <si>
    <t>湖南大学幼儿园</t>
  </si>
  <si>
    <t>张静</t>
  </si>
  <si>
    <t>支持儿童深度学习的实践研究——基于幼儿园一日活动场域</t>
  </si>
  <si>
    <t>湖南大学子弟小学</t>
  </si>
  <si>
    <t>李虹</t>
  </si>
  <si>
    <t>小学语文整本书导写研究与实践</t>
  </si>
  <si>
    <t>刘汾</t>
  </si>
  <si>
    <t>许兰</t>
  </si>
  <si>
    <t>新课标背景下初中物理教师实验能力提升研究与实践</t>
  </si>
  <si>
    <t>雷菁</t>
  </si>
  <si>
    <t>湖南中小学教师数字素养的影响因素及培育路径研究</t>
  </si>
  <si>
    <t>湖南第一师范学院第二附属小学</t>
  </si>
  <si>
    <t>胡冉</t>
  </si>
  <si>
    <t>“双减”背景下小学非书面家庭作业系统化设计与实践研究</t>
  </si>
  <si>
    <t>湖南第一师范学院第一附属小学</t>
  </si>
  <si>
    <t>刘思瑾</t>
  </si>
  <si>
    <t>小学校园心理剧“创、编、演”一体化课程开发与实施</t>
  </si>
  <si>
    <t>董玲</t>
  </si>
  <si>
    <t>指向主题意义探究的小学英语阅读教学实践与研究</t>
  </si>
  <si>
    <t>周婷</t>
  </si>
  <si>
    <t>新时代中小学第二课堂“劳动教育+”实践育人体系研究</t>
  </si>
  <si>
    <t>姚蔼萍</t>
  </si>
  <si>
    <t>“一校一品”小学美术课程资源开发与利用的实践研究</t>
  </si>
  <si>
    <t>唐云</t>
  </si>
  <si>
    <t>湖湘非遗元素融入幼儿园游戏活动的路径研究</t>
  </si>
  <si>
    <t>熊继承</t>
  </si>
  <si>
    <t>社区视域下家校社协同育人研究</t>
  </si>
  <si>
    <t>占友龙</t>
  </si>
  <si>
    <t>“五心共育”：普通高中生发展指导模式构建与实践探索</t>
  </si>
  <si>
    <t>王霞</t>
  </si>
  <si>
    <t>共同富裕视域下高中生财经素养的培育研究</t>
  </si>
  <si>
    <t>张海</t>
  </si>
  <si>
    <t>大中小学劳动教育一体化的困境与对策研究</t>
  </si>
  <si>
    <t>龙凯</t>
  </si>
  <si>
    <t>主题性版画创作教学中家国情怀的培养与实践</t>
  </si>
  <si>
    <t>张 想</t>
  </si>
  <si>
    <t>互联网视域下基础声乐教学模式的研究</t>
  </si>
  <si>
    <t>夏青</t>
  </si>
  <si>
    <t>新课标背景下跨学科主题学习的实现逻辑与实施范型研究</t>
  </si>
  <si>
    <t>杨志平</t>
  </si>
  <si>
    <t>指向深度教学的大作业设计及其学科转化探索</t>
  </si>
  <si>
    <t>李俊</t>
  </si>
  <si>
    <t>新媒体视野下的中小学音乐美育教学创新研究</t>
  </si>
  <si>
    <t>刘明理</t>
  </si>
  <si>
    <t>数字化背景下乡镇中小学心理健康教育教学改革与实践研究</t>
  </si>
  <si>
    <t>涂巍</t>
  </si>
  <si>
    <t>中小学心理健康教育纵向衔接与横向协同一体化研究与实践</t>
  </si>
  <si>
    <t>湖南理工职业技术学院</t>
  </si>
  <si>
    <t>马任兰</t>
  </si>
  <si>
    <t>中小学红色研学旅行课程设计及优化策略研究</t>
  </si>
  <si>
    <t>罗志军</t>
  </si>
  <si>
    <t>娄底市农村非师范专业数学教师发展问题及对策研究</t>
  </si>
  <si>
    <t>刘欣磊</t>
  </si>
  <si>
    <t>素养时代初中英语课程的美育实践探索</t>
  </si>
  <si>
    <t>苏璇</t>
  </si>
  <si>
    <t>彰显耕读文化特色的小学劳动教育育人模式构建研究</t>
  </si>
  <si>
    <t xml:space="preserve"> 苏晓琼</t>
  </si>
  <si>
    <t>乡村振兴视阈下研学旅行指导师培养模式研究——以休闲农业经营管理专业为例</t>
  </si>
  <si>
    <t>湖南省长沙市第一中学</t>
  </si>
  <si>
    <t>舒斌</t>
  </si>
  <si>
    <t>“写读融合”视域下的高中写作教学系统构建与序列实施</t>
  </si>
  <si>
    <t>唐思宇</t>
  </si>
  <si>
    <t>核心素养视野下情境化物理数字实验教学实践研究</t>
  </si>
  <si>
    <t>龚日辉</t>
  </si>
  <si>
    <t>指向学生高阶思维发展的高中数学课堂教学策略研究</t>
  </si>
  <si>
    <t>王子权</t>
  </si>
  <si>
    <t>国家智慧教育平台支持下农村小学教学质量提升策略研究</t>
  </si>
  <si>
    <t>余剑波</t>
  </si>
  <si>
    <t>模型思维视域下智慧课堂教学模式的研究与实践</t>
  </si>
  <si>
    <t>周丛笑</t>
  </si>
  <si>
    <t>指向自主游戏观察与支持能力提升的幼儿园教师研训实践研究</t>
  </si>
  <si>
    <t>张博文</t>
  </si>
  <si>
    <t>劳动课程开发“三五”模式的探索与实践</t>
  </si>
  <si>
    <t>倪元利</t>
  </si>
  <si>
    <t>“大思政课”背景下高中思政课实践教学创新研究</t>
  </si>
  <si>
    <t>肖婷</t>
  </si>
  <si>
    <t>构建学校主导的家校社共育共同体的实践研究</t>
  </si>
  <si>
    <t>邹邵林</t>
  </si>
  <si>
    <t>螺旋进阶的地理教学评研究</t>
  </si>
  <si>
    <t>夏春娥</t>
  </si>
  <si>
    <t>核心素养导向的小学英语群文阅读之创新育人的实践研究</t>
  </si>
  <si>
    <t>张敏</t>
  </si>
  <si>
    <t>小学科学新课标教学指标化之“四维高阶”建构与实践研究</t>
  </si>
  <si>
    <t>喻静</t>
  </si>
  <si>
    <t>中小学职业科普数字教育资源整省推广应用研究</t>
  </si>
  <si>
    <t>刘亚雄</t>
  </si>
  <si>
    <t>学习任务群视域下小学整本书阅读课程实施策略研究</t>
  </si>
  <si>
    <t>李文娟</t>
  </si>
  <si>
    <t>导向核心素养的小学科学教学策略创新与实践研究</t>
  </si>
  <si>
    <t>杨玲</t>
  </si>
  <si>
    <t>数字素养导向的《信息科技》课程“四维一体”创新实施研究</t>
  </si>
  <si>
    <t>单莹</t>
  </si>
  <si>
    <t>乡村教育现代化进程中校（园）长教学领导力提升策略研究</t>
  </si>
  <si>
    <t>黄泽成</t>
  </si>
  <si>
    <t>区域性农村学校阅读教育运行机制创新研究</t>
  </si>
  <si>
    <t>黄恭福</t>
  </si>
  <si>
    <t>基于核心素养发展的中学化学“IT-双向驱动”课堂教学实践研究</t>
  </si>
  <si>
    <t>崔晴</t>
  </si>
  <si>
    <t>“双减”背景下学校课后服务课程建设研究</t>
  </si>
  <si>
    <t>曾峰</t>
  </si>
  <si>
    <t>核心素养导向的普通高中自然科学学业表现指标框架体系构建</t>
  </si>
  <si>
    <t>熊茵</t>
  </si>
  <si>
    <t>义务教育舞蹈课程教学的模式创新与实践研究</t>
  </si>
  <si>
    <t>湖南省中小学教师发展中心</t>
  </si>
  <si>
    <t>尹川</t>
  </si>
  <si>
    <t>国家智慧教育平台与中小学校本研修融合实践研究</t>
  </si>
  <si>
    <t>康丹</t>
  </si>
  <si>
    <t>幼儿户外自主游戏质量评价及提升研究</t>
  </si>
  <si>
    <t>秦露露</t>
  </si>
  <si>
    <t>学习动机视域下“双减”实施对小学生心理健康影响的循证式评价研究</t>
  </si>
  <si>
    <t>冯永辉</t>
  </si>
  <si>
    <t>基于积极行为支持（PBS）的小学生问题行为预防与干预体系研究</t>
  </si>
  <si>
    <t>刘健智</t>
  </si>
  <si>
    <t>中学物理课程思政教学的研究：内容、路径、模式与实施</t>
  </si>
  <si>
    <t>李洪坤</t>
  </si>
  <si>
    <t>乡村地区高中学段产出导向式英语教学研究</t>
  </si>
  <si>
    <t>陶成武</t>
  </si>
  <si>
    <t>“以赛提质”的中小学体育活动促进体系构建与实践研究</t>
  </si>
  <si>
    <t>戴国</t>
  </si>
  <si>
    <t>促进概念转变的高中生物学教学策略研究</t>
  </si>
  <si>
    <t>佘丽</t>
  </si>
  <si>
    <t>特殊儿童社会交往技能课程建构与应用研究</t>
  </si>
  <si>
    <t>易立文</t>
  </si>
  <si>
    <t>基于虚拟仿真实验课程的中学地理研学应用研究</t>
  </si>
  <si>
    <t>姚泽阳</t>
  </si>
  <si>
    <t>中小学生碳中和素养课程-教学-评价改革研究</t>
  </si>
  <si>
    <t>谢奇吾</t>
  </si>
  <si>
    <t>创造性戏剧在小学阶段的功能及实施策略研究</t>
  </si>
  <si>
    <t>段婷</t>
  </si>
  <si>
    <t>新时代学校劳动教育与德育深度融合发展研究</t>
  </si>
  <si>
    <t>李芳</t>
  </si>
  <si>
    <t>疫情时代下免疫学教学实施科普教育方式的探索</t>
  </si>
  <si>
    <t>刘迪</t>
  </si>
  <si>
    <t>基于探索式机器学习的学习分析仪表盘创建及在初中生物教学中的应用研究</t>
  </si>
  <si>
    <t>谌衡</t>
  </si>
  <si>
    <t>诗歌教育理论探索及其在小学语文教育中的应用</t>
  </si>
  <si>
    <t>胡小桃</t>
  </si>
  <si>
    <t>基于职业能力培养的中职课后拓展作业设计与实践研究</t>
  </si>
  <si>
    <t>谭亮</t>
  </si>
  <si>
    <t>“湖湘版”高中化学选修课程教材编撰研究</t>
  </si>
  <si>
    <t>范运祥</t>
  </si>
  <si>
    <t>普通高中体育课堂学习共同体及其构建策略研究</t>
  </si>
  <si>
    <t>张宇</t>
  </si>
  <si>
    <t>湖南省“校园足球特色幼儿园”足球课程主体组合游戏化教学模式研究</t>
  </si>
  <si>
    <t>李谨香</t>
  </si>
  <si>
    <t>以提取俄语教材知识点为抓手，提升学生思维能力—以必修一为例</t>
  </si>
  <si>
    <t>易佳</t>
  </si>
  <si>
    <t>洪堡教育观照下学生多语种学习的认知能力发展研究</t>
  </si>
  <si>
    <t>陈鸿</t>
  </si>
  <si>
    <t>土家族舞蹈在幼儿身心美育教学中的应用研究</t>
  </si>
  <si>
    <t>叶波</t>
  </si>
  <si>
    <t>校本课程驱动国家课程高质量实施的“中雅方案”创新研究</t>
  </si>
  <si>
    <t>刘艳侠</t>
  </si>
  <si>
    <t>守先待后：经典阅读工作坊提升教师传统文化素养的实践研究</t>
  </si>
  <si>
    <t>刘德华</t>
  </si>
  <si>
    <t>新时代大中小学思政课一体化建设研究</t>
  </si>
  <si>
    <t>张绍军</t>
  </si>
  <si>
    <t>基于文化自信的新时代中小学英语教科书内容建构研究</t>
  </si>
  <si>
    <t>凌辉</t>
  </si>
  <si>
    <t>人才强国战略背景下科学家自立精神校本课程开发研究</t>
  </si>
  <si>
    <t>湖南师范大学医学院</t>
  </si>
  <si>
    <t>王晓芬</t>
  </si>
  <si>
    <t>基于结构化教学的医院-学校-家庭协同康复模式对自闭症儿童的应用及评价</t>
  </si>
  <si>
    <t>湖南师范大学附属小学</t>
  </si>
  <si>
    <t>马红英</t>
  </si>
  <si>
    <t>《智慧教育视域下小学英语绘本阅读多元评价研究》</t>
  </si>
  <si>
    <t>李贞</t>
  </si>
  <si>
    <t>《基于智慧教育理念下的小学美术课程“生活与设计”大单元教学实践研究》</t>
  </si>
  <si>
    <t>黄月初</t>
  </si>
  <si>
    <t>中学劳动教育课程评价体系构建的探索与实践</t>
  </si>
  <si>
    <t>谢永红</t>
  </si>
  <si>
    <t>拔尖创新人才小中大贯通式培养实践探索</t>
  </si>
  <si>
    <t>陈超</t>
  </si>
  <si>
    <t>教学评一体化视域下的高中语文单元教学实施研究</t>
  </si>
  <si>
    <t>肖瑾</t>
  </si>
  <si>
    <t>新课标视域下中学音乐基础理论教学改革与实践</t>
  </si>
  <si>
    <t>黄锦琪</t>
  </si>
  <si>
    <t>乡村幼儿园田野游戏课程开发研究</t>
  </si>
  <si>
    <t>周红茹</t>
  </si>
  <si>
    <t>核心素养视角下基础教育阶段英语主题教学创新模式研究</t>
  </si>
  <si>
    <t>李小华</t>
  </si>
  <si>
    <t>大中小（幼）体育课程一体化发展的构建研究</t>
  </si>
  <si>
    <t>丁杰</t>
  </si>
  <si>
    <t>大思政视域下的乡土地理课程设计与实践</t>
  </si>
  <si>
    <t>黄小兵</t>
  </si>
  <si>
    <t>基于STSE教育理念的中学化学单元教学设计与实践</t>
  </si>
  <si>
    <t>魏娜</t>
  </si>
  <si>
    <t>深度学习视域下乡村中小学智慧课堂教学平台的构建及应用研究</t>
  </si>
  <si>
    <t>张莉茜</t>
  </si>
  <si>
    <t>初中数学大单元教学设计与教学模式研究</t>
  </si>
  <si>
    <t>刘波</t>
  </si>
  <si>
    <t>体验式学习模式视域下高中英语口语教学应用研究</t>
  </si>
  <si>
    <t>蒋良富</t>
  </si>
  <si>
    <t>STEM融入幼儿园科学教育的实践与应用研究</t>
  </si>
  <si>
    <t>胡超霞</t>
  </si>
  <si>
    <t>基于学习任务群的小学语文群文阅读教学研究</t>
  </si>
  <si>
    <t>胡霞</t>
  </si>
  <si>
    <t>基于OBE理念的中学化学反向教学设计与实践</t>
  </si>
  <si>
    <t>伍平</t>
  </si>
  <si>
    <t>校校合作背景下的初中“物理+”科技创新教育体系建设研究</t>
  </si>
  <si>
    <t>蒋丰盈</t>
  </si>
  <si>
    <t>基于粒计算认知模型的数学教学设计研究与实践</t>
  </si>
  <si>
    <t>王芳</t>
  </si>
  <si>
    <t>基于差异化学习理论的小学作业设计研究</t>
  </si>
  <si>
    <t>曾珍</t>
  </si>
  <si>
    <t>《评估指南》指引下的幼儿园保教质量自评的实践研究</t>
  </si>
  <si>
    <t>龙甜</t>
  </si>
  <si>
    <t>湘西农村小学体育教学安全风险防控的4R危机管理与实践研究</t>
  </si>
  <si>
    <t>丁玲芬</t>
  </si>
  <si>
    <t>“双减”背景下初中数学作业现状调查及优化策略研究</t>
  </si>
  <si>
    <t>邓三英</t>
  </si>
  <si>
    <t>社会情绪学习理论视角下湘西民族地区小学心理健康教育实效性的提升路径研究</t>
  </si>
  <si>
    <t>张梦妮</t>
  </si>
  <si>
    <t>湖湘红色文化融入中学劳动教育的模式研究与实践</t>
  </si>
  <si>
    <t>邓筱菊</t>
  </si>
  <si>
    <t>大中小学写作教学与社会主义核心价值观的融合研究</t>
  </si>
  <si>
    <t>张莉莉</t>
  </si>
  <si>
    <t>“高校+名师工作室”中学语文教师专业学习共同体建构研究</t>
  </si>
  <si>
    <t>欧阳艳</t>
  </si>
  <si>
    <t>“双减”政策下小学舞蹈第二课堂新型教学模式构想</t>
  </si>
  <si>
    <t>金桂/湘南学院</t>
  </si>
  <si>
    <t>“双减”背景下中小学科技教育提升学生科学核心素养实践研究</t>
  </si>
  <si>
    <t>廖保华</t>
  </si>
  <si>
    <t>湘南红色文化融入大中小思政课一体化研究</t>
  </si>
  <si>
    <t>邓海明</t>
  </si>
  <si>
    <t>U-S联合高中物理核心素养培养路径探索</t>
  </si>
  <si>
    <t>梁小成</t>
  </si>
  <si>
    <t>中学校本课程“郴州民歌”的建设和实施路径研究</t>
  </si>
  <si>
    <t>曾婧</t>
  </si>
  <si>
    <t>深度教学理念下的高中英语写作教学研究</t>
  </si>
  <si>
    <t>段文霞</t>
  </si>
  <si>
    <t>彭献荣</t>
  </si>
  <si>
    <t xml:space="preserve">“新课标”背景下信息技术与小学英语教学深度融合的有效策略研究 </t>
  </si>
  <si>
    <t>李爽霞</t>
  </si>
  <si>
    <t>基础教育高质量发展视角下未来教师音乐素养培育研究</t>
  </si>
  <si>
    <t>徐剑波</t>
  </si>
  <si>
    <t>新时代背景下郴州农村中小学英语教师专业发展现状与模式创新研究</t>
  </si>
  <si>
    <t>刘晶</t>
  </si>
  <si>
    <t>基于科普实践的师范生与中小学生科学素养联动培养范式研究</t>
  </si>
  <si>
    <t>邹铁方</t>
  </si>
  <si>
    <t>特教学校学生步行过街典型场景开发及应用</t>
  </si>
  <si>
    <t>顾丹霞</t>
  </si>
  <si>
    <t>基于“六大解放”思想的幼儿古诗词教学设计及资源建设探索与实践</t>
  </si>
  <si>
    <t>刘朱紫</t>
  </si>
  <si>
    <t>特教教师职业生存状态及学校支持视角下职业认同提升路径</t>
  </si>
  <si>
    <t>刘锋</t>
  </si>
  <si>
    <t>教育4.0时代湖南省中小学教师数字胜任力实践路径研究</t>
  </si>
  <si>
    <t>刘满萍</t>
  </si>
  <si>
    <t xml:space="preserve">大中小学思政课一体化视域下党的百年奋斗史融入高中思政课教学研究    </t>
  </si>
  <si>
    <t>喻晓琴</t>
  </si>
  <si>
    <t>文化自信视域下中国传统纹样纳入中小学美术课程体系的课程思政路径研究</t>
  </si>
  <si>
    <t>长沙师范学院附属第二幼儿园</t>
  </si>
  <si>
    <t>罗晓红</t>
  </si>
  <si>
    <t>《幼儿园保育教育质量评估指南》背景下自然教育中的师幼互动实践研究</t>
  </si>
  <si>
    <t>长沙师范学院附属第一幼儿园</t>
  </si>
  <si>
    <t>幼儿园红色文化课程资源开发与利用的实践研究</t>
  </si>
  <si>
    <t>莫甲凤</t>
  </si>
  <si>
    <t>基于工作要求—资源模型的普通高中教师专业发展：影响因素与促进策略</t>
  </si>
  <si>
    <t>陈媛</t>
  </si>
  <si>
    <t>C-STEAM视域长沙市小学校本课程开发研究</t>
  </si>
  <si>
    <t>中南大学湘雅公共卫生学院</t>
  </si>
  <si>
    <t>胡宓</t>
  </si>
  <si>
    <t>健康促进理念下中小学教师心理健康教育素养提升策略：一项参与式研究</t>
  </si>
  <si>
    <t>中南大学普教管理服务中心</t>
  </si>
  <si>
    <t>皮滋滋</t>
  </si>
  <si>
    <t xml:space="preserve">以邮为媒•五育融合：育人方式创新实践研究
</t>
  </si>
  <si>
    <t>中南大学第二附属小学</t>
  </si>
  <si>
    <t>肖慧</t>
  </si>
  <si>
    <t>数字教育背景下小学跨学科教学范式创新与实践</t>
  </si>
  <si>
    <t>刘伟杰</t>
  </si>
  <si>
    <t>健康中国视域下湖南省青少年体质健康综合评价与提升策略研究</t>
  </si>
  <si>
    <t>杨燕</t>
  </si>
  <si>
    <t>基于行动者网络理论的多方共育幼小科学衔接实践研究</t>
  </si>
  <si>
    <t>刘娟</t>
  </si>
  <si>
    <t>强身 健行 立品：幼儿园乐动课程的构建与实施研究</t>
  </si>
  <si>
    <t>侯俪</t>
  </si>
  <si>
    <t>支持幼儿学习与发展的幼儿园班级环境创设研究</t>
  </si>
  <si>
    <t>湖南省文化和旅游厅艺术幼儿园</t>
  </si>
  <si>
    <t>地方童谣的挖掘与传承创新研究——以长沙童谣为例</t>
  </si>
  <si>
    <t>长沙学院</t>
  </si>
  <si>
    <t>刘敏</t>
  </si>
  <si>
    <t>雷锋精神融入青少年德育教育的价值意蕴与实现路径研究</t>
  </si>
  <si>
    <t>长沙职业技术学院</t>
  </si>
  <si>
    <t>翁盛</t>
  </si>
  <si>
    <t>小学随班就读语文课程的通用学习设计与实施策略研究</t>
  </si>
  <si>
    <t>湖南电子科技职院</t>
  </si>
  <si>
    <t>赵晓波</t>
  </si>
  <si>
    <t>随班就读教师之融合教育素养养成研究</t>
  </si>
  <si>
    <t>湖南三一工业职业技术学院</t>
  </si>
  <si>
    <t>付煜清</t>
  </si>
  <si>
    <t>新时代高职院校劳动教育融入专业课程教学的路径研究</t>
  </si>
  <si>
    <t>王静</t>
  </si>
  <si>
    <t>职普融通背景下高职服务中小学职业体验教育的实践研究</t>
  </si>
  <si>
    <t>张武金</t>
  </si>
  <si>
    <t>“五育并举”视野下劳动教育课程体系改革研究-以湖南三一工业职业技术学院三年制中专为例</t>
  </si>
  <si>
    <t>龚琰</t>
  </si>
  <si>
    <t>产教融合背景下高职院校劳动教育课程体系构建与实施路径研究</t>
  </si>
  <si>
    <t>长沙市教育局</t>
  </si>
  <si>
    <t>刘建洪</t>
  </si>
  <si>
    <t>幼儿园户外自主游戏质量评估与提升研究</t>
  </si>
  <si>
    <t>廖学文</t>
  </si>
  <si>
    <t>“雷小锋”大德育项目建设</t>
  </si>
  <si>
    <t>长沙市教育局幼儿园</t>
  </si>
  <si>
    <t>王霰</t>
  </si>
  <si>
    <t>幼小科学衔接视域下幼儿园数学材料的问题与优化研究</t>
  </si>
  <si>
    <t>长沙市中雅培粹学校</t>
  </si>
  <si>
    <t>曹志鹏</t>
  </si>
  <si>
    <t>指向教育高质量发展的初中课程体系构建研究与实践</t>
  </si>
  <si>
    <t>长沙市周南中学</t>
  </si>
  <si>
    <t>陈新春</t>
  </si>
  <si>
    <t>基于核心素养的高中“教-学-评一体化”的实践研究</t>
  </si>
  <si>
    <t>长沙市教育科学研究院</t>
  </si>
  <si>
    <t>章勇</t>
  </si>
  <si>
    <t>增值评价赋能区域基础教育质量提升的应用实践</t>
  </si>
  <si>
    <t>戴岳为</t>
  </si>
  <si>
    <t>核心素养导向的初中物理学业评价研究</t>
  </si>
  <si>
    <t>基于核心素养发展的多维评价体系的构建与实践探索</t>
  </si>
  <si>
    <t>袁苍松</t>
  </si>
  <si>
    <t>一体化视域下初高中思政课统编教材实施研究</t>
  </si>
  <si>
    <t>周虹</t>
  </si>
  <si>
    <t>“长沙少年说”少先队视域下的红色基因传承系列地方课程建设</t>
  </si>
  <si>
    <t>邹娟</t>
  </si>
  <si>
    <t>融合教育背景下特殊需要儿童的课程支持策略研究</t>
  </si>
  <si>
    <t>张新春</t>
  </si>
  <si>
    <t>“数学+1+N”小学数学跨学科主题学习实施策略研究</t>
  </si>
  <si>
    <t>娄瑶琪</t>
  </si>
  <si>
    <t>新课改背景下中小学美育课堂学科融合创新实践研究</t>
  </si>
  <si>
    <t>何旭鹏</t>
  </si>
  <si>
    <t>湖南省长沙市中小学体育室内技能课的实践研究</t>
  </si>
  <si>
    <t>洪霞</t>
  </si>
  <si>
    <t>指向思维培育的小学科学“长周期探究实践作业”设计与实施</t>
  </si>
  <si>
    <t>朱德华</t>
  </si>
  <si>
    <t>基于“激-探-创”教学模式的初中生物学跨学科实践研究</t>
  </si>
  <si>
    <t>湖南外国语职业学院</t>
  </si>
  <si>
    <t>唐阳成</t>
  </si>
  <si>
    <t>文化复兴背景下民族传统体育融入中小学教育的实践研究</t>
  </si>
  <si>
    <t>长沙市新城学校</t>
  </si>
  <si>
    <t>瞿林</t>
  </si>
  <si>
    <t>三协同三创新：专门学校不良行为学生教育转化路径及策略研究</t>
  </si>
  <si>
    <t>长沙麓山国际实验小学</t>
  </si>
  <si>
    <t>黄斌</t>
  </si>
  <si>
    <t>基于核心素养的“三全九读”自主发展课程实践研究</t>
  </si>
  <si>
    <t>长沙市华益中学</t>
  </si>
  <si>
    <t>蔡毅</t>
  </si>
  <si>
    <t>初中作文教学的“教学评一体化”研究</t>
  </si>
  <si>
    <t>长沙教育学院</t>
  </si>
  <si>
    <t>孙智明</t>
  </si>
  <si>
    <t>素养导向的中学语文“场域学习”实践研究</t>
  </si>
  <si>
    <t>长沙市长郡中学</t>
  </si>
  <si>
    <t>刘金鹏</t>
  </si>
  <si>
    <t>新课标视域下中小学体育大单元教学模式构建研究</t>
  </si>
  <si>
    <t>长沙市雅礼实验中学</t>
  </si>
  <si>
    <t>核心素养导向的初中科学教育改革研究与实践创新</t>
  </si>
  <si>
    <t>长沙市雅礼中学</t>
  </si>
  <si>
    <t>普通高中拔尖创新人才培养创新模式实践研究</t>
  </si>
  <si>
    <t>长沙市长郡双语实验中学</t>
  </si>
  <si>
    <t>新课标背景下AI赋能高质量作业设计的有效性研究</t>
  </si>
  <si>
    <t>长沙市雅礼洋湖实验中学</t>
  </si>
  <si>
    <t>帅亮</t>
  </si>
  <si>
    <t>核心素养指向下完全中学校本课程资源开发路径与实践研究</t>
  </si>
  <si>
    <t>长沙市实验小学</t>
  </si>
  <si>
    <t>王云霞</t>
  </si>
  <si>
    <t>青荷学院在线教研系统助推教师队伍建设实践研究</t>
  </si>
  <si>
    <t>长沙市南雅中学</t>
  </si>
  <si>
    <t>李亮</t>
  </si>
  <si>
    <t>基于五育融合的学校高质量课程体系构建与实施创新研究</t>
  </si>
  <si>
    <t>长沙市明德中学</t>
  </si>
  <si>
    <t>“五育融合”视野下的拔尖创新人才培养实践研究</t>
  </si>
  <si>
    <t>长沙市实验中学</t>
  </si>
  <si>
    <t>向星</t>
  </si>
  <si>
    <t>基于深度学习的问题导向体系构建及高中学科问题教学策略研究</t>
  </si>
  <si>
    <t>湖南省地质中学</t>
  </si>
  <si>
    <t>熊艳俐</t>
  </si>
  <si>
    <t>大单元教学背景下语文高阶思维能力培养</t>
  </si>
  <si>
    <t>长沙市周南秀峰学校</t>
  </si>
  <si>
    <t>杨尚上</t>
  </si>
  <si>
    <t>素养导向的初中思政课议题式教学模式研究</t>
  </si>
  <si>
    <t>长沙市长郡滨江中学</t>
  </si>
  <si>
    <t>评价育人：基于学生发展的校本教学评价改革研究与实践</t>
  </si>
  <si>
    <t>长郡双语白石湖实验中学</t>
  </si>
  <si>
    <t>杨小华</t>
  </si>
  <si>
    <t>基于智慧课堂学生作业讲评教学改革研究与实践</t>
  </si>
  <si>
    <t>长沙市第六中学</t>
  </si>
  <si>
    <t>向雄海</t>
  </si>
  <si>
    <t>基于大数据分析的精准教学模式探索</t>
  </si>
  <si>
    <t>长沙外国语学校</t>
  </si>
  <si>
    <t>彭琨</t>
  </si>
  <si>
    <t>基于“两级两翼”策略的特色学校诗性教育实践研究</t>
  </si>
  <si>
    <t>长沙市特殊教育学校</t>
  </si>
  <si>
    <t>信息技术支持下的特殊学生综合素质评价体系构建</t>
  </si>
  <si>
    <t>湖南师大附中星沙实验学校</t>
  </si>
  <si>
    <t>陈胸怀</t>
  </si>
  <si>
    <t>基于县城义务教育高质量发展的“四课融通”实践研究</t>
  </si>
  <si>
    <t>长沙市田家炳实验中学</t>
  </si>
  <si>
    <t>高丽萍</t>
  </si>
  <si>
    <t>基于以美育人的初中竖笛教学改革创新实践研究</t>
  </si>
  <si>
    <t>湖南第一师范学院星沙实验小学</t>
  </si>
  <si>
    <t>常伟</t>
  </si>
  <si>
    <t>基于项目式学习的新建小学校园文化建设研究</t>
  </si>
  <si>
    <t>湖南师大附中星城实验青石学校</t>
  </si>
  <si>
    <t>张凌</t>
  </si>
  <si>
    <t>九年一贯制学校“红纽扣”课程建设与研究</t>
  </si>
  <si>
    <t>长沙市明德麓谷学校</t>
  </si>
  <si>
    <t>张颖奇</t>
  </si>
  <si>
    <t>基于项目式学习的中小学“中医药”课程开发与应用研究</t>
  </si>
  <si>
    <t>长沙市湘一史家坡学校</t>
  </si>
  <si>
    <t>吴燕敏</t>
  </si>
  <si>
    <t>基于学段衔接的大单元整体教学改革与实践</t>
  </si>
  <si>
    <t>长沙市一中马王堆中学</t>
  </si>
  <si>
    <t>胡孟</t>
  </si>
  <si>
    <t>面向家校社协同育人的“智能种植”综合实践活动课程开发与实践研究</t>
  </si>
  <si>
    <t>湖南师大附中博才实验中学</t>
  </si>
  <si>
    <t>黄丽</t>
  </si>
  <si>
    <t>初中“1+X”走班制的实践研究</t>
  </si>
  <si>
    <t>湖南师大附中双语实验学校</t>
  </si>
  <si>
    <t>中小学线上线下教育教学模式研究</t>
  </si>
  <si>
    <t>长沙铁路第一中学</t>
  </si>
  <si>
    <t>卢喜琼</t>
  </si>
  <si>
    <t>新时代体育教学提升中学生心理素养的路径研究</t>
  </si>
  <si>
    <t>长沙市东雅中学</t>
  </si>
  <si>
    <t>黄汉军</t>
  </si>
  <si>
    <t>基于新课标的初中生劳动教育与思政课融合育人的实践研究</t>
  </si>
  <si>
    <t>长沙市第十一中学</t>
  </si>
  <si>
    <t>谢玲清</t>
  </si>
  <si>
    <t>高中语文任务群“读写共生”学习质量提升研究</t>
  </si>
  <si>
    <t>长沙麓山国际第二实验小学</t>
  </si>
  <si>
    <t>黎雁</t>
  </si>
  <si>
    <t>以跨学科主题学习促进小学生创动能力发展“四位一体”的创新研究</t>
  </si>
  <si>
    <t>长沙市少年宫</t>
  </si>
  <si>
    <t>苏巧新</t>
  </si>
  <si>
    <t>“双减”背景下长沙市少年宫沉浸式教育活动项目开发与实施</t>
  </si>
  <si>
    <t>长沙市芙蓉区教育科研中心</t>
  </si>
  <si>
    <t>陈婕</t>
  </si>
  <si>
    <t>区域推进“两融四学”主题式课堂构建与实施研究</t>
  </si>
  <si>
    <t>长沙市芙蓉区育英学校</t>
  </si>
  <si>
    <t>唐冬梅</t>
  </si>
  <si>
    <t>线上线下众创式课例研修的校本常态化实施研究</t>
  </si>
  <si>
    <t>长沙市芙蓉区燕山小学</t>
  </si>
  <si>
    <t>周方苗</t>
  </si>
  <si>
    <t>基于国家中小学智慧教育平台的“双师课堂”模式创新与实践研究</t>
  </si>
  <si>
    <t>长沙市长郡芙蓉中学</t>
  </si>
  <si>
    <t>夏琴</t>
  </si>
  <si>
    <t>构建“渔场式”创新人才选育3345模式的实践研究</t>
  </si>
  <si>
    <t>长沙市湘一芙蓉中学</t>
  </si>
  <si>
    <t>李屏</t>
  </si>
  <si>
    <t>地理跨学科“记忆长沙”主题学习的方法建构与实施研究</t>
  </si>
  <si>
    <t>长沙市芙蓉区育英二小</t>
  </si>
  <si>
    <t>张宏军</t>
  </si>
  <si>
    <t>基于“USC”背景下小学民乐特色课程构建与实施研究</t>
  </si>
  <si>
    <t>长沙市芙蓉区马王堆小学</t>
  </si>
  <si>
    <t>李群英</t>
  </si>
  <si>
    <t>指向“三全育人”的马王堆西汉文化“星汉”课程建构与实施研究</t>
  </si>
  <si>
    <t>赵敏</t>
  </si>
  <si>
    <t>心理健康教育“三全三自”模式构建与区域实施研究</t>
  </si>
  <si>
    <t>长沙市芙蓉区东郡小学</t>
  </si>
  <si>
    <t>小学书法”赏—习—评“项目式学习建构与实施研究</t>
  </si>
  <si>
    <t>长沙市芙蓉区大同古汉城小学</t>
  </si>
  <si>
    <t>何洁哲</t>
  </si>
  <si>
    <t>小学阶段未来学校“1·3·6”数字化转型的综合育人实践研究</t>
  </si>
  <si>
    <t>长沙市芙蓉区教师进修学校</t>
  </si>
  <si>
    <t>卢梓忠</t>
  </si>
  <si>
    <t>初中英语课程思政模型建构与实践研究</t>
  </si>
  <si>
    <t>长沙市芙蓉区燕山第二小学</t>
  </si>
  <si>
    <t>王泽芳</t>
  </si>
  <si>
    <t>指向立德树人的小学生主题式宪法教育“三三式”路径创新的实践研究</t>
  </si>
  <si>
    <t>长沙市芙蓉区大同第三小学</t>
  </si>
  <si>
    <t>“新耕读教育”课程项目化学习创新研究</t>
  </si>
  <si>
    <t>长沙市芙蓉区育才第三小学</t>
  </si>
  <si>
    <t>基于数据驱动的精准教研助力课堂教学行为改进的实践研究</t>
  </si>
  <si>
    <t>长沙市开福区教育局</t>
  </si>
  <si>
    <t>区域推进“双向行走”思政大课堂实践研究</t>
  </si>
  <si>
    <t>长沙市开福区教育科学研究中心</t>
  </si>
  <si>
    <t>数据驱动下的综合素质评价改革</t>
  </si>
  <si>
    <t>长沙市开福区清水塘江湾小学</t>
  </si>
  <si>
    <t>学习任务群视域下小学语文大单元教学设计与实践研究</t>
  </si>
  <si>
    <t>罗湘其</t>
  </si>
  <si>
    <t>指向主体生长的中小学班级育人范式研究</t>
  </si>
  <si>
    <t>长沙市开福区教育局北辰第二幼儿园</t>
  </si>
  <si>
    <t>刘宇</t>
  </si>
  <si>
    <t>户外自主游戏中幼儿深度学习的教师支持策略研究</t>
  </si>
  <si>
    <t>长沙市开福区清水塘小学</t>
  </si>
  <si>
    <t>周满意</t>
  </si>
  <si>
    <t>培养学习内驱力的小学课堂教学“兴探创全”实践研究</t>
  </si>
  <si>
    <t>长沙市雅礼融城学校</t>
  </si>
  <si>
    <t>向芳</t>
  </si>
  <si>
    <t>“三智三好”家校社协同育人体系构建研究</t>
  </si>
  <si>
    <t>长沙市开福区青竹湖湘一外国语学校</t>
  </si>
  <si>
    <t>羿莎</t>
  </si>
  <si>
    <t>指向教学评一体化的初中语文作业题命制研究</t>
  </si>
  <si>
    <t>长沙市开福区清水塘鹅秀小学</t>
  </si>
  <si>
    <t>李丹</t>
  </si>
  <si>
    <t>中华优秀传统文化视野下的STEM课程开发实践研究</t>
  </si>
  <si>
    <t>长沙市开福区新竹小学</t>
  </si>
  <si>
    <t>陈宏</t>
  </si>
  <si>
    <t>指向“思辨与表达”素养培育的校园大众演讲课程设计</t>
  </si>
  <si>
    <t>长沙市开福区实验小学</t>
  </si>
  <si>
    <t>张映君</t>
  </si>
  <si>
    <t>“发现•实现•呈现”理念下小学主题式项目学习实践研究</t>
  </si>
  <si>
    <t>长沙市开福区长沙师范附属创远小学</t>
  </si>
  <si>
    <t>聂良红</t>
  </si>
  <si>
    <t>智慧课堂助推规模化因材施教的实践研究</t>
  </si>
  <si>
    <t>浏阳市第一中学</t>
  </si>
  <si>
    <t>杨科荣</t>
  </si>
  <si>
    <t>心理资本视域下高中数学低成就学生自强学习促进研究</t>
  </si>
  <si>
    <t>浏阳市田家炳实验中学</t>
  </si>
  <si>
    <t>屈加亮</t>
  </si>
  <si>
    <t>运用项目化学习和学科融合方式开展普通高中科技教育</t>
  </si>
  <si>
    <t>浏阳市特殊教育学校</t>
  </si>
  <si>
    <t>杨春年</t>
  </si>
  <si>
    <t>校企合作模式下培智学校职业教育地域特色课程开发</t>
  </si>
  <si>
    <t>罗良</t>
  </si>
  <si>
    <t>智慧教育环境下的高中语文精准教学策略与方法研究</t>
  </si>
  <si>
    <t>浏阳市第三中学</t>
  </si>
  <si>
    <t>彭望朗</t>
  </si>
  <si>
    <t>普通高中国防教育课程开发实践研究</t>
  </si>
  <si>
    <t>长郡·浏阳实验学校</t>
  </si>
  <si>
    <t>肖节长</t>
  </si>
  <si>
    <t>新时代背景下基础教育拔尖创新人才“三类五维”培养方式的实践研究</t>
  </si>
  <si>
    <t>曾桂林</t>
  </si>
  <si>
    <t>基于认知策略的学前特需儿童语言生成力培养研究</t>
  </si>
  <si>
    <t>罗曝忱</t>
  </si>
  <si>
    <t>办“走进心灵”的思政教育区域实践研究</t>
  </si>
  <si>
    <t>苏果</t>
  </si>
  <si>
    <t>中小学信息技术教学中学生计算思维培养研究</t>
  </si>
  <si>
    <t>浏阳市嗣同高级中学</t>
  </si>
  <si>
    <t>陈海燕</t>
  </si>
  <si>
    <t>AI赋能——构建以学生核心素养发展为导向的教、学、评新样态路径探索</t>
  </si>
  <si>
    <t>浏阳市关口街道关口初级中学</t>
  </si>
  <si>
    <t>谢晶晶</t>
  </si>
  <si>
    <t>共青团引领下的青年教师成长“青马学堂”项目实施研究</t>
  </si>
  <si>
    <t>湖南省浏阳市新翰高级中学</t>
  </si>
  <si>
    <t>普通高中高质量学生发展指导“三化”研究与实践</t>
  </si>
  <si>
    <t>宁乡市一中紫金中学</t>
  </si>
  <si>
    <t>中学劳动教育164模式建构与实践</t>
  </si>
  <si>
    <t>宁乡市教师进修学校</t>
  </si>
  <si>
    <t>刘令军</t>
  </si>
  <si>
    <t>小学生习惯养成主题班会课程化开发研究</t>
  </si>
  <si>
    <t>宁乡市第十三高级中学</t>
  </si>
  <si>
    <t>乡村美育（音乐）走教送教策略研究</t>
  </si>
  <si>
    <t>宁乡市初中数学名师工作室</t>
  </si>
  <si>
    <t>基于乡村振兴的城乡学校初中数学教学“合作室”模式创新研究</t>
  </si>
  <si>
    <t>彭惠才</t>
  </si>
  <si>
    <t>宁乡市域红色资源融入中小学思政课程研究与实践</t>
  </si>
  <si>
    <t>宁乡市城北中学</t>
  </si>
  <si>
    <t>熊玲</t>
  </si>
  <si>
    <t>新课程标准下初中化学课程育人教学策略实践研究</t>
  </si>
  <si>
    <t>湖南省宁乡市第四高级中学</t>
  </si>
  <si>
    <t>曹国华</t>
  </si>
  <si>
    <t>基于深度学习下的农村高中研教学一体化品质新课堂路径研究</t>
  </si>
  <si>
    <t>宁乡市东湖塘镇东湖塘初级中学</t>
  </si>
  <si>
    <t>刘凯</t>
  </si>
  <si>
    <t>“四三三”幸福课堂教学方式改革</t>
  </si>
  <si>
    <t>谢彩飞</t>
  </si>
  <si>
    <t>学校家庭社会“三位一体”协同育人研究与实践</t>
  </si>
  <si>
    <t>宁乡市第一高级中学</t>
  </si>
  <si>
    <t>唐新阳</t>
  </si>
  <si>
    <t>示范性普通高中数学资优生差异化培养策略研究</t>
  </si>
  <si>
    <t>宁乡市玉潭街道塘湾小学</t>
  </si>
  <si>
    <t>小学音乐灵动课堂的构建策略研究</t>
  </si>
  <si>
    <t>宁乡市历经铺街道东城小学</t>
  </si>
  <si>
    <t>赖雨乘</t>
  </si>
  <si>
    <t>核心素养下的小学数学跨学科教学的研究</t>
  </si>
  <si>
    <t>长沙市宁乡市玉潭街道实验小学</t>
  </si>
  <si>
    <t>蒋国辉</t>
  </si>
  <si>
    <t>“双减”背景下小学课堂教学方式变革的研究</t>
  </si>
  <si>
    <t>长沙市宁乡市虎山特殊教育学校</t>
  </si>
  <si>
    <t>周文秀</t>
  </si>
  <si>
    <t>基于家校合作的培智学校劳动技能教育实践研究</t>
  </si>
  <si>
    <t>长沙市天心区湘府英才小学</t>
  </si>
  <si>
    <t>学校课程综合化创新实施的实践探索</t>
  </si>
  <si>
    <t>长沙市天心区青园友谊小学</t>
  </si>
  <si>
    <t>张慧</t>
  </si>
  <si>
    <t>交互式教育场域下劳动课程实施策略研究</t>
  </si>
  <si>
    <t>长沙市天心区仰天湖小学</t>
  </si>
  <si>
    <t>基于“放歌教育”理念的学校课程体系建构与实施研究</t>
  </si>
  <si>
    <t>长沙市天心区教育局中建幼儿园</t>
  </si>
  <si>
    <t>石晶</t>
  </si>
  <si>
    <t>具身认知视域下幼儿园游戏课程化的实践研究</t>
  </si>
  <si>
    <t>长沙市天心区教育科学研究中心</t>
  </si>
  <si>
    <t>数字化转型背景下区域推进“智慧五育”融合创新的实践研究</t>
  </si>
  <si>
    <t>长沙市天心区青园小学</t>
  </si>
  <si>
    <t>胡雪滢</t>
  </si>
  <si>
    <t>小学课后服务课程化构建策略研究</t>
  </si>
  <si>
    <t>屈运湘</t>
  </si>
  <si>
    <t>以数学折纸为主题的跨学科学习活动实践研究</t>
  </si>
  <si>
    <t>长沙市明德天心中学</t>
  </si>
  <si>
    <t>徐冉</t>
  </si>
  <si>
    <t>指向知行合一的初中德育具身化课程实践研究</t>
  </si>
  <si>
    <t>长沙市天心区仰天湖实验学校</t>
  </si>
  <si>
    <t>唐玲娟</t>
  </si>
  <si>
    <t>小学智慧美育的实践研究</t>
  </si>
  <si>
    <t>长沙市天心区仰天湖桂花坪小学</t>
  </si>
  <si>
    <t>小学劳动教育综合化主题课程开发与实践研究</t>
  </si>
  <si>
    <t>“三问导学”具身学习模式实践建构研究</t>
  </si>
  <si>
    <t>长沙市望城区中小学教师发展中心</t>
  </si>
  <si>
    <t>周国庆</t>
  </si>
  <si>
    <t>构建区域教师教育数字化支持体系的实践研究</t>
  </si>
  <si>
    <t>刘汉辉</t>
  </si>
  <si>
    <t>新时代“雷小锋”主题活动有效开展的实践探索</t>
  </si>
  <si>
    <t>长沙市望城区长郡斑马湖中学</t>
  </si>
  <si>
    <t>罗武祥</t>
  </si>
  <si>
    <t>基于“运动能力与习惯”培育的高中体育教学改革“1531”范式实践研究</t>
  </si>
  <si>
    <t>长沙市明德望城学校</t>
  </si>
  <si>
    <t>陈雄伟</t>
  </si>
  <si>
    <t>学科融合导向的小学低年级无纸化测评研究</t>
  </si>
  <si>
    <t>长沙市望城区长郡月亮岛第二小学</t>
  </si>
  <si>
    <t>胡知</t>
  </si>
  <si>
    <t>“双减”背景下“分类+分层”适性课后服务模式创新与实践研究</t>
  </si>
  <si>
    <t>长沙麓山国际望城实验学校</t>
  </si>
  <si>
    <t>胡云</t>
  </si>
  <si>
    <t>孵化平台促进教师专业发展的实践研究</t>
  </si>
  <si>
    <t>周南望城学校</t>
  </si>
  <si>
    <t>刘红卫</t>
  </si>
  <si>
    <t>九年一贯制学校项目化劳动教育改革与实践</t>
  </si>
  <si>
    <t>长沙市望城区星城实验小学</t>
  </si>
  <si>
    <t>刘靖邦</t>
  </si>
  <si>
    <t>“立体化”教师专业发展模式的构建与实施</t>
  </si>
  <si>
    <t>长沙市望城区教育局万润滨江幼儿园</t>
  </si>
  <si>
    <t>自主游戏中培养幼儿语言表达能力的教学改革策略研究</t>
  </si>
  <si>
    <t>长沙市望城区第一中学外国语学校</t>
  </si>
  <si>
    <t>李志华</t>
  </si>
  <si>
    <t>“个性+活力”智慧课堂的建构和实践</t>
  </si>
  <si>
    <t>长沙市望城区第二中学</t>
  </si>
  <si>
    <t>宁军强</t>
  </si>
  <si>
    <t>农村普高学生心理危机预防与干预“六维度”行动研究</t>
  </si>
  <si>
    <t>长沙市雨花区雨花实验小学</t>
  </si>
  <si>
    <t>万淑兰</t>
  </si>
  <si>
    <t>减负提质背景下“让学拓思”课堂教学改革与实践研究</t>
  </si>
  <si>
    <t>徐叶子</t>
  </si>
  <si>
    <t>义务教育课程实施办法校本化之“泰禹蓝图”的实践研究</t>
  </si>
  <si>
    <t>叶兰</t>
  </si>
  <si>
    <t>大概念视域下初中化学单元教学的设计与实践研究</t>
  </si>
  <si>
    <t>长沙市一中雨花新华都学校</t>
  </si>
  <si>
    <t>邓艳红</t>
  </si>
  <si>
    <t>《习近平新时代中国特色社会主义思想学生读本》教学实施研究</t>
  </si>
  <si>
    <t>长沙市雅境中学</t>
  </si>
  <si>
    <t>侯毅玲</t>
  </si>
  <si>
    <t>“一点三链”：基于核心素养培育的融合课堂建构实践探索</t>
  </si>
  <si>
    <t>雨花区泰禹第三小学</t>
  </si>
  <si>
    <t>杜欣</t>
  </si>
  <si>
    <t>小学主题式跨学科学习的实践研究</t>
  </si>
  <si>
    <t>雨花区砂子塘魅力之城小学</t>
  </si>
  <si>
    <t>人工智能助推教师专业成长的实践与研究</t>
  </si>
  <si>
    <t>雨花区砂子塘吉联小学</t>
  </si>
  <si>
    <t>“大自然小农夫”劳动教育课程的开发与实践</t>
  </si>
  <si>
    <t>雨花区砂子塘天华小学</t>
  </si>
  <si>
    <t>阳爱湘</t>
  </si>
  <si>
    <t>数字化转型背景下开展小学自主教育模式探究</t>
  </si>
  <si>
    <t>长沙市雨花区砂子塘小学</t>
  </si>
  <si>
    <t>李臻</t>
  </si>
  <si>
    <t>大概念教学下的“思辩课堂”创新构建与实践研究</t>
  </si>
  <si>
    <t>雨花区枫树山莲湖小学</t>
  </si>
  <si>
    <t>刘晓玲</t>
  </si>
  <si>
    <t>小学布艺校本课程的开发与应用研究</t>
  </si>
  <si>
    <t>雨花区教育科学研究所</t>
  </si>
  <si>
    <t>段蓉</t>
  </si>
  <si>
    <t>教师读图能力及其对幼儿园绘本语言活动质量的作用研究</t>
  </si>
  <si>
    <t>长沙市雨花区中雅培粹双语中学</t>
  </si>
  <si>
    <t>胡煜婷</t>
  </si>
  <si>
    <t>信息化2.0背景下中小学教师知识管理的路径对策研究</t>
  </si>
  <si>
    <t>基于传统文化的项目式劳动课程实践研究——以砂子塘新世界小学传统文化项目式劳动课程实践研究为例</t>
  </si>
  <si>
    <t>长沙市湘江新区博才卓越小学</t>
  </si>
  <si>
    <t>谢奇华</t>
  </si>
  <si>
    <t>基于“立美育人”理念的小学美育实施路径研究</t>
  </si>
  <si>
    <t>湖南湘江新区管理委员会教育局</t>
  </si>
  <si>
    <t>新时代中小学“素养课堂”教学实践研究</t>
  </si>
  <si>
    <t>长沙市高新区凌云小学</t>
  </si>
  <si>
    <t>刘爱灵</t>
  </si>
  <si>
    <t>导向核心素养的小学情境化课堂“四构”方式创新实践研究</t>
  </si>
  <si>
    <t>长沙市师大附中梅溪湖中学</t>
  </si>
  <si>
    <t>张志</t>
  </si>
  <si>
    <t>立德树人视域下中学德育“四生模式”构建的理论与实验研究</t>
  </si>
  <si>
    <t>长沙市岳麓区博才小学</t>
  </si>
  <si>
    <t>基于创新型人才培养的小学科教协同育人模式实践研究</t>
  </si>
  <si>
    <t>长沙麓山国际实验学校</t>
  </si>
  <si>
    <t>邓智刚</t>
  </si>
  <si>
    <t>基于MIFE理念的教学评一体化课堂教学模式建构与实践研究</t>
  </si>
  <si>
    <t>长沙市岳麓区博才梅溪湖小学</t>
  </si>
  <si>
    <t>基于美术核心素养培养的小学版画教学创新实践研究</t>
  </si>
  <si>
    <t>长沙市岳麓区教师发展中心</t>
  </si>
  <si>
    <t>代洁</t>
  </si>
  <si>
    <t>新时代中学生国家认同感培育模式的创新实践研究</t>
  </si>
  <si>
    <t>长沙市长郡梅溪湖中学</t>
  </si>
  <si>
    <t>王旭</t>
  </si>
  <si>
    <t>基于大单元设计的创客教育数字化资源开发与应用研究</t>
  </si>
  <si>
    <t>长沙市麓山梅溪湖实验中学</t>
  </si>
  <si>
    <t>李钦皋</t>
  </si>
  <si>
    <t>“二元三维”高中素养课堂教学评价量表的研制与应用研究</t>
  </si>
  <si>
    <t>长沙市岳麓区博才咸嘉小学</t>
  </si>
  <si>
    <t>陈艳萍</t>
  </si>
  <si>
    <t>课程育人视域下小学“五心”教育实践研究</t>
  </si>
  <si>
    <t>长沙市岳麓区业余体校</t>
  </si>
  <si>
    <t>毕菊梅</t>
  </si>
  <si>
    <t>“三精准”促进学生体质水平上升的区域实践研究</t>
  </si>
  <si>
    <t>长沙市岳麓区滨江小学</t>
  </si>
  <si>
    <t>陈雷</t>
  </si>
  <si>
    <t>小学生眼球扫视功能障碍及其干预研究</t>
  </si>
  <si>
    <t>长沙市岳麓区西雅中学</t>
  </si>
  <si>
    <t>刘涛</t>
  </si>
  <si>
    <t>系统论视域下初中学校多维心育体系构建研究</t>
  </si>
  <si>
    <t>长沙市岳麓区湖南师范大学附属滨江学校</t>
  </si>
  <si>
    <t>喻志军</t>
  </si>
  <si>
    <t>基于共生理论的中小学生长性教学模式构建及实践研究</t>
  </si>
  <si>
    <t>长沙市岳麓区博才白鹤小学</t>
  </si>
  <si>
    <t>王谢平</t>
  </si>
  <si>
    <t>基于五育融合的小学“中医药”劳动主题教育实践研究</t>
  </si>
  <si>
    <t>长沙高新区麓谷小学</t>
  </si>
  <si>
    <t>罗湘君</t>
  </si>
  <si>
    <t>指向教学评一体化的小学语文大单元教学设计研究</t>
  </si>
  <si>
    <t>长沙高新区金桥小学</t>
  </si>
  <si>
    <t>基于AI的小学生综合素质评价体系构建与应用研究</t>
  </si>
  <si>
    <t>长沙高新区虹桥小学</t>
  </si>
  <si>
    <t>周琳</t>
  </si>
  <si>
    <t>教学评一体化背景下的小学校园智慧体育的实践探索</t>
  </si>
  <si>
    <t>长沙高新区博才云时代小学</t>
  </si>
  <si>
    <t>基于家校社协同的小学生家长学习共同体建设研究</t>
  </si>
  <si>
    <t>长沙市长沙县六艺天骄幼儿园</t>
  </si>
  <si>
    <t>沈娉婷</t>
  </si>
  <si>
    <t>幼儿园环境教育实践</t>
  </si>
  <si>
    <t>长沙县大同星沙第二小学</t>
  </si>
  <si>
    <t>余帅</t>
  </si>
  <si>
    <t>智慧教育背景下家长学校“有声阅读”课程开发研究</t>
  </si>
  <si>
    <t>长沙县中南小学</t>
  </si>
  <si>
    <t>徐达</t>
  </si>
  <si>
    <t>小学数学跨学科主题学习的校本项目设计与实施研究</t>
  </si>
  <si>
    <t>长沙县湘龙小学</t>
  </si>
  <si>
    <t>生命视野下的智慧劳动教育研究</t>
  </si>
  <si>
    <t>长沙县泉星第二小学</t>
  </si>
  <si>
    <t>殷弟芳</t>
  </si>
  <si>
    <t>基于ADDIE的小学语文古诗词思政教学设计与实践研究</t>
  </si>
  <si>
    <t>长沙县第一中学</t>
  </si>
  <si>
    <t>罗裕庭</t>
  </si>
  <si>
    <t>基于学业质量标准的高中历史教学评价研究</t>
  </si>
  <si>
    <t>长沙县泉塘中学</t>
  </si>
  <si>
    <t>陈晓</t>
  </si>
  <si>
    <t>跨学科视角下初中语文整本书阅读教学研究</t>
  </si>
  <si>
    <t>长沙县天华小学</t>
  </si>
  <si>
    <t>彭龙坤</t>
  </si>
  <si>
    <t>百艺通融 同素异构：小学剪纸艺术传承与创新研究</t>
  </si>
  <si>
    <t>长沙县百熙实验学校（初中部）</t>
  </si>
  <si>
    <t>蒋彬</t>
  </si>
  <si>
    <t>初中物理作业的数字化设计研究</t>
  </si>
  <si>
    <t>长沙县㮾梨街道大元中心小学</t>
  </si>
  <si>
    <t>段林桥</t>
  </si>
  <si>
    <t>小学蚕桑文化校本课程开发研究</t>
  </si>
  <si>
    <t>长沙县黄兴镇高塘坪小学</t>
  </si>
  <si>
    <t>何智</t>
  </si>
  <si>
    <t>基于生活问题情境的小学生数据意识培养研究</t>
  </si>
  <si>
    <t>株洲市第八中学</t>
  </si>
  <si>
    <t>高建军</t>
  </si>
  <si>
    <t>TEPE中学英语阅读课程群建设的实践探索与研究</t>
  </si>
  <si>
    <t>株洲市特殊教育学校</t>
  </si>
  <si>
    <t>梁  媛</t>
  </si>
  <si>
    <t>融合教育背景下“三能三育六合”特教课程体系研究与实施</t>
  </si>
  <si>
    <t>株洲市第六中学</t>
  </si>
  <si>
    <t>杨丽霞</t>
  </si>
  <si>
    <t>初中劳动教育“三四五”实施策略研究</t>
  </si>
  <si>
    <t>株洲市第十三中学</t>
  </si>
  <si>
    <t>柳  芳</t>
  </si>
  <si>
    <t>基于主题语境的高中英语融合式读写教学研究</t>
  </si>
  <si>
    <t>刘  萍</t>
  </si>
  <si>
    <t>立德树人视域下高中生物教学与生命教育有效融合的实践研究</t>
  </si>
  <si>
    <t>唐  知</t>
  </si>
  <si>
    <t>株洲市高中体育“选项走班制”实施的现实阻碍与突破路径研究</t>
  </si>
  <si>
    <t>株洲市第三中学</t>
  </si>
  <si>
    <t>胡孝武</t>
  </si>
  <si>
    <t>党建引领的高中学校德育活动主题化设计研究</t>
  </si>
  <si>
    <t>张明月</t>
  </si>
  <si>
    <t>《庄子》研读——基于语文核心素养的校本课程构建</t>
  </si>
  <si>
    <t>童雪祥</t>
  </si>
  <si>
    <t>大单元教学设计实践和成效研究</t>
  </si>
  <si>
    <t>株洲市第七中学</t>
  </si>
  <si>
    <t>刘晚苟</t>
  </si>
  <si>
    <t>基于校本教研的“深度学习”教学改进策略研究</t>
  </si>
  <si>
    <t>株洲市幼儿园</t>
  </si>
  <si>
    <t>罗智芳</t>
  </si>
  <si>
    <t>自主游戏回顾环节师幼互动的优化研究</t>
  </si>
  <si>
    <t>株洲市第一中学</t>
  </si>
  <si>
    <t>丁光木</t>
  </si>
  <si>
    <t>区域性推进中小学心理辅导公益活动的实践研究</t>
  </si>
  <si>
    <t>彭  丽</t>
  </si>
  <si>
    <t>农村初中留守儿童青春期性教育的实践研究</t>
  </si>
  <si>
    <t>柳细红</t>
  </si>
  <si>
    <t>基于学科核心素养普通高中信息技术教学资源开发应用研究</t>
  </si>
  <si>
    <t>株洲市九方中学</t>
  </si>
  <si>
    <t>赵振翔</t>
  </si>
  <si>
    <t>高中语文思辨性阅读与写作教学实践研究</t>
  </si>
  <si>
    <t>李永平</t>
  </si>
  <si>
    <t>核心素养视域下基于SSI跨学科融合教学的课后服务模式研究</t>
  </si>
  <si>
    <t>王  婷</t>
  </si>
  <si>
    <t>课程思政视域下指向核心素养的高中化学单元整体教学实践研究</t>
  </si>
  <si>
    <t>王金花</t>
  </si>
  <si>
    <t>基于融合教育理念下的中职教育集团化办学创新模式探索</t>
  </si>
  <si>
    <t>吴睿璠</t>
  </si>
  <si>
    <t>小学阶段智力与发展性障碍学生性教育资源开发与应用</t>
  </si>
  <si>
    <t>株洲市第四中学</t>
  </si>
  <si>
    <t>成新水</t>
  </si>
  <si>
    <t>学业质量标准指引下基于核心素养培养的高中地理情境教学实证研究</t>
  </si>
  <si>
    <t>株洲市教育科学研究院</t>
  </si>
  <si>
    <t>邓  艳</t>
  </si>
  <si>
    <t>基于儿童视角的幼儿园自主游戏支持策略研究</t>
  </si>
  <si>
    <t>罗  忠</t>
  </si>
  <si>
    <t>基于学科核心素养的初中美术项目式学习实践研究</t>
  </si>
  <si>
    <t>庄  晋</t>
  </si>
  <si>
    <t>指向核心素养的初中生物学大单元教学实践研究</t>
  </si>
  <si>
    <t>株洲市第十八中学</t>
  </si>
  <si>
    <t>陈  鹏</t>
  </si>
  <si>
    <t>普通高中美育课程的构建与实施研究</t>
  </si>
  <si>
    <t>株洲市第二中学</t>
  </si>
  <si>
    <t>李  惠</t>
  </si>
  <si>
    <t>物理拔尖创新人才的高中与大学之教育衔接研究</t>
  </si>
  <si>
    <t>钟  耀</t>
  </si>
  <si>
    <t>高中生物教学与拔尖创新人才贯通培养有效融合的实践与研究</t>
  </si>
  <si>
    <t>胡  倩</t>
  </si>
  <si>
    <t>基于核心素养的高中化学探究性实验教学的实践研究</t>
  </si>
  <si>
    <t>程  芳</t>
  </si>
  <si>
    <t>指向“文化自信”的汉族优秀传统器乐“一魂三类五环”欣赏教学模式研究</t>
  </si>
  <si>
    <t>刘亚利</t>
  </si>
  <si>
    <t>区域推进初中教育质量增值性评价的实践研究</t>
  </si>
  <si>
    <t>汤飞平</t>
  </si>
  <si>
    <t>指向素养培育的整本书阅读多样态课程资源建设与应用研究</t>
  </si>
  <si>
    <t>余  民</t>
  </si>
  <si>
    <t>“大思政课”理念下小学道德与法治党史主题教学途径与策略研究</t>
  </si>
  <si>
    <t>株洲师范高等专科学校</t>
  </si>
  <si>
    <t>朱亦梅</t>
  </si>
  <si>
    <t>指向高阶思维生长的小学数学“美好”课堂实践研究</t>
  </si>
  <si>
    <t>湖南省株洲市茶陵县第一中学</t>
  </si>
  <si>
    <t>陈祖云</t>
  </si>
  <si>
    <t>核心素养视域下课程思政融入高中化学教学的路径及策略研究</t>
  </si>
  <si>
    <t>株洲市茶陵县解放学校洣江分校</t>
  </si>
  <si>
    <t>谭自云</t>
  </si>
  <si>
    <t>县域内红色德育的实施路径研究</t>
  </si>
  <si>
    <t>株洲市茶陵思源实验学校</t>
  </si>
  <si>
    <t>谭叶蓉</t>
  </si>
  <si>
    <t>基于核心素养培养的初中化学活动化作业的设计与实施研究</t>
  </si>
  <si>
    <t>株洲市茶陵县教育局</t>
  </si>
  <si>
    <t>黄梅芝</t>
  </si>
  <si>
    <t>县域小学英语思维品质培养的行动研究</t>
  </si>
  <si>
    <t>株洲市茶陵县第二中学</t>
  </si>
  <si>
    <t>段艳强</t>
  </si>
  <si>
    <t>县域薄弱高中“大主题教学，课内外联动，读思写结合”语文教学模式构建</t>
  </si>
  <si>
    <t>罗  赛</t>
  </si>
  <si>
    <t>初中历史跨学科融合式教学研究</t>
  </si>
  <si>
    <t>株洲市荷塘区教育教学研究指导中心</t>
  </si>
  <si>
    <t>吴  健</t>
  </si>
  <si>
    <t>数学课堂大概念教学之小初衔接“四对接”的行动逻辑与实践研究</t>
  </si>
  <si>
    <t>株洲八达小学</t>
  </si>
  <si>
    <t>赵腾达</t>
  </si>
  <si>
    <t>基于学习共同体的“三单作业”设计的行动研究</t>
  </si>
  <si>
    <t>株洲市荷塘区红旗路小学</t>
  </si>
  <si>
    <t>班级环境下“学导式”阳光常态课堂教学研究</t>
  </si>
  <si>
    <t>株洲市荷塘区文化路小学</t>
  </si>
  <si>
    <t>周慧珊</t>
  </si>
  <si>
    <t>小学生跨学科主题学习的行动研究</t>
  </si>
  <si>
    <t>株洲八达中学</t>
  </si>
  <si>
    <t>杨  信</t>
  </si>
  <si>
    <t>大单元视角下初中数学概念教学的实践研究</t>
  </si>
  <si>
    <t>株洲市五雅中学</t>
  </si>
  <si>
    <t>王晓林</t>
  </si>
  <si>
    <t>“双新”背景下“三生五环”课堂模式实践与研究</t>
  </si>
  <si>
    <t>株洲市醴陵市渌江中学</t>
  </si>
  <si>
    <t>邱卫华</t>
  </si>
  <si>
    <t>办有温度成全人的教育促进五育融合的实践研究</t>
  </si>
  <si>
    <t>株洲市醴陵市第四中学</t>
  </si>
  <si>
    <t>王  辉</t>
  </si>
  <si>
    <t>新高考背景下县域高中体育特长生培养现状与对策研究——以醴陵市第四中学为例</t>
  </si>
  <si>
    <t>株洲市醴陵市教育局</t>
  </si>
  <si>
    <t>醴陵市教育事业发展中心</t>
  </si>
  <si>
    <t>新时代背景下中华优秀传统文化融入小学思政课教学的探索</t>
  </si>
  <si>
    <t>株洲市醴陵市第三中学</t>
  </si>
  <si>
    <t>周春丽</t>
  </si>
  <si>
    <t>基于“小老师制”的生物学科素养评价体系的构建与实践研究</t>
  </si>
  <si>
    <t>肖  瑛</t>
  </si>
  <si>
    <t>基于自主游戏理念创新幼儿园规则游戏的实践研究</t>
  </si>
  <si>
    <t>芦淞区教育教学研究指导中心</t>
  </si>
  <si>
    <t>谭超艳</t>
  </si>
  <si>
    <t>小学语文跨学科学习任务群教学实践研究</t>
  </si>
  <si>
    <t>殷  燕</t>
  </si>
  <si>
    <t>基于家国情怀培育的“中国字”课程校本化实践研究</t>
  </si>
  <si>
    <t>株洲市芦淞区贺家土小学</t>
  </si>
  <si>
    <t>李碧波</t>
  </si>
  <si>
    <t>党的二十大精神融入小学思政课堂教学的实践研究</t>
  </si>
  <si>
    <t>株洲市芦淞区团山小学</t>
  </si>
  <si>
    <t>凡安飞/株洲市芦淞区团山小学</t>
  </si>
  <si>
    <t>农村小学开设STEM课程培养学生创新能力实践研究</t>
  </si>
  <si>
    <t>株洲市渌口区教育局</t>
  </si>
  <si>
    <t>林  鑫</t>
  </si>
  <si>
    <t>基于义务教育监测结果的区域数学学习质量提升研究</t>
  </si>
  <si>
    <t>株洲市渌口区渌口中学</t>
  </si>
  <si>
    <t>唐文强</t>
  </si>
  <si>
    <t>初中科普教育校本课程的开发与实践</t>
  </si>
  <si>
    <t>株洲市二中附属第三（南洲）小学</t>
  </si>
  <si>
    <t>王  毓</t>
  </si>
  <si>
    <t>基于家校社共育的小学科学教育实践探索</t>
  </si>
  <si>
    <t>株洲市渌口区育红小学</t>
  </si>
  <si>
    <t>张艳军</t>
  </si>
  <si>
    <t>小学“一二三四”家校协同育人模式的实践研究</t>
  </si>
  <si>
    <t>株洲市长郡云龙实验学校</t>
  </si>
  <si>
    <t>奉  丹</t>
  </si>
  <si>
    <t>新时代小学生“习礼立德”教育体系研究</t>
  </si>
  <si>
    <t>株洲市石峰区教育教学研究指导中心</t>
  </si>
  <si>
    <t>新课程标准下区域推进学科教学建设的实践研究</t>
  </si>
  <si>
    <t>周红姿</t>
  </si>
  <si>
    <t>基于新课标的初中道德与法治课议题式教学方法探索</t>
  </si>
  <si>
    <t>株洲市二中附属小学</t>
  </si>
  <si>
    <t>彭小英</t>
  </si>
  <si>
    <t>课内外整合的减负提质行动研究</t>
  </si>
  <si>
    <t>株洲市天元区白鹤学校</t>
  </si>
  <si>
    <t>何亩文/株洲市天元区白鹤学校</t>
  </si>
  <si>
    <t>核心素养导向下的课堂教学改进实践研究</t>
  </si>
  <si>
    <t>株洲市天元区凿石小学</t>
  </si>
  <si>
    <t>汤彩霞</t>
  </si>
  <si>
    <t>五大理念视域下小学“流动图书馆”建设的实践研究</t>
  </si>
  <si>
    <t>邓  钢</t>
  </si>
  <si>
    <t>综合素质评价视域下初中学生“三自”成长模式的实践研究</t>
  </si>
  <si>
    <t>株洲市天元区隆兴中学</t>
  </si>
  <si>
    <t>杨雄敏</t>
  </si>
  <si>
    <t>初中跨学科主题学习双轨融合实践研究</t>
  </si>
  <si>
    <t>株洲雅礼实验学校</t>
  </si>
  <si>
    <t>黄淑冬</t>
  </si>
  <si>
    <t>新课标下小学数学数与运算一致性的教学实践研究</t>
  </si>
  <si>
    <t>株洲市天元区天台小学</t>
  </si>
  <si>
    <t>文艳云</t>
  </si>
  <si>
    <t>小组合作学习之表现性评价体系构建的实践研究</t>
  </si>
  <si>
    <t>株洲市二中莲花中学</t>
  </si>
  <si>
    <t>苏志勇</t>
  </si>
  <si>
    <t>“双减”背景下初中学生个性化作业设计的行动研究</t>
  </si>
  <si>
    <t>株洲市炎陵县垄溪乡学校</t>
  </si>
  <si>
    <t>孟文霞</t>
  </si>
  <si>
    <t>基于先行组织者策略的农村初中英语作业设计与实践研究</t>
  </si>
  <si>
    <t>株洲炎陵县炎陵中学</t>
  </si>
  <si>
    <t>廖美英</t>
  </si>
  <si>
    <t>基于跨学科创设真实有效情境提升学生英语语用能力的研究</t>
  </si>
  <si>
    <t>株洲市攸县教育局</t>
  </si>
  <si>
    <t>贺国惠</t>
  </si>
  <si>
    <t>县域校本研修整体推进的实践研究</t>
  </si>
  <si>
    <t>株洲市攸县教育科学研究室</t>
  </si>
  <si>
    <t>县域义务教育阶段有效课堂建设路径探索研究</t>
  </si>
  <si>
    <t>汤颖潇</t>
  </si>
  <si>
    <t>县域内义务教育阶段劳动教育整体推进实施路径的探究</t>
  </si>
  <si>
    <t>株洲市攸县直属机关幼儿园</t>
  </si>
  <si>
    <t>洪  樱</t>
  </si>
  <si>
    <t>幼小科学衔接视野下,幼儿园户外混龄自主游戏的园本化实践研究</t>
  </si>
  <si>
    <t>株洲市攸县特殊教育学校</t>
  </si>
  <si>
    <t>彭  琴</t>
  </si>
  <si>
    <t>融合教育背景下提升自闭症学生“社会性沟通”能力的实践策略研究</t>
  </si>
  <si>
    <t>株洲市攸县上云桥中学</t>
  </si>
  <si>
    <t>肖旭明</t>
  </si>
  <si>
    <t>九年一贯制学校家校社“1642”协同育人模式的实践研究</t>
  </si>
  <si>
    <t>湘潭市第十二中学（湘钢一中教育集团十二中校区）</t>
  </si>
  <si>
    <t>王兴波</t>
  </si>
  <si>
    <t>初中学校“创中学”实践策略研究</t>
  </si>
  <si>
    <t>湘潭市中小学教师发展中心</t>
  </si>
  <si>
    <t>宋见林</t>
  </si>
  <si>
    <t>基于数字素养的教师研修策略研究</t>
  </si>
  <si>
    <t>易峰君</t>
  </si>
  <si>
    <t>初中“劳动教育+”融合课程开发与实施</t>
  </si>
  <si>
    <t>湘潭市和平小学</t>
  </si>
  <si>
    <t>陈思璐</t>
  </si>
  <si>
    <t>基于湖南红色美术资源的少先队员社会责任感培养模式构建与实践</t>
  </si>
  <si>
    <t>湘潭市教育科学研究院</t>
  </si>
  <si>
    <t>谢静</t>
  </si>
  <si>
    <t>基于“抛锚式”教学法的高中语文单元整体设计与实施研究</t>
  </si>
  <si>
    <t>王飞</t>
  </si>
  <si>
    <t>“大单元”视域下小学思政课主题教学实践研究</t>
  </si>
  <si>
    <t>邓宏</t>
  </si>
  <si>
    <t>建构数字化平台，赋能美术教师教学技能项目式研训</t>
  </si>
  <si>
    <t>湘乡市教科院</t>
  </si>
  <si>
    <t>刘春平</t>
  </si>
  <si>
    <t>基于课程思政的中学化学教学研究</t>
  </si>
  <si>
    <t>陈丹</t>
  </si>
  <si>
    <t>幼儿园教师倾听儿童的现状、问题及对策研究</t>
  </si>
  <si>
    <t>湘潭市第二中学</t>
  </si>
  <si>
    <t>谭俊</t>
  </si>
  <si>
    <t>在学科融合背景下初中语文“审美创造”核心素养培育的教学策略研究与实践</t>
  </si>
  <si>
    <t>湘潭市第十一中学</t>
  </si>
  <si>
    <t>邱波</t>
  </si>
  <si>
    <t>生命健康视角下中学生急救教育研究</t>
  </si>
  <si>
    <t>舒梅海</t>
  </si>
  <si>
    <t>基于学习目标达成导向下的初中地理教学逆向情景化设计案例开发研究</t>
  </si>
  <si>
    <t>朱艺</t>
  </si>
  <si>
    <t>育人视角下中学人工智能课程实施研究</t>
  </si>
  <si>
    <t>湘潭县教师进修学校</t>
  </si>
  <si>
    <t>张凌君</t>
  </si>
  <si>
    <t>以主题意义为引领的初中英语单元整体课堂教学模式研究</t>
  </si>
  <si>
    <t>湘潭市示范性综合实践基地</t>
  </si>
  <si>
    <t>杨明</t>
  </si>
  <si>
    <t>初中劳动教育与本土资源有效融合的探究</t>
  </si>
  <si>
    <t>湘潭市教育局基教科</t>
  </si>
  <si>
    <t>陈知音</t>
  </si>
  <si>
    <t>人工智能条件下中小学精准教学策略研究</t>
  </si>
  <si>
    <t>湘潭市第一幼儿园</t>
  </si>
  <si>
    <t>运用观察表提升教师户外游戏观察能力的实践研究</t>
  </si>
  <si>
    <t>湘潭县特殊教育学校</t>
  </si>
  <si>
    <t>谭俊杰</t>
  </si>
  <si>
    <t>基于培智学校“三生”课程的教育评价实践研究</t>
  </si>
  <si>
    <t>湘潭市第二幼儿园</t>
  </si>
  <si>
    <t>彭春燕</t>
  </si>
  <si>
    <t>幼儿学习习惯培养的实践与研究</t>
  </si>
  <si>
    <t>湘潭市特殊教育学校</t>
  </si>
  <si>
    <t>刘文桂</t>
  </si>
  <si>
    <t>培智学校职业教育样本课程开发与实施</t>
  </si>
  <si>
    <t>长沙市一中九华中学</t>
  </si>
  <si>
    <t>大学和中学创新人才培养模式的研究</t>
  </si>
  <si>
    <t>章倩</t>
  </si>
  <si>
    <t>体育大单元教学实践对学生身心素质的影响分析——以韶山学校为例</t>
  </si>
  <si>
    <t>韶山市芙蓉学校</t>
  </si>
  <si>
    <t>庞伟华</t>
  </si>
  <si>
    <t>家校共育视域下农村小学生涯教育的实践研究——以韶山市芙蓉学校为例</t>
  </si>
  <si>
    <t>湘潭市湘潭县子敬学校</t>
  </si>
  <si>
    <t>湘潭县子敬学校</t>
  </si>
  <si>
    <t>新课标导向下的小学跨学科主题学习的设计与实施研究</t>
  </si>
  <si>
    <t>湘潭市湘潭县天易贵竹学校</t>
  </si>
  <si>
    <t>湘潭县天易贵竹学校</t>
  </si>
  <si>
    <t>新课标视域下教学研究主题式校本研修探索</t>
  </si>
  <si>
    <t>湘潭市湘潭县第一中学</t>
  </si>
  <si>
    <t>湘潭县第一中学</t>
  </si>
  <si>
    <t>普通高中“五思”学科思维教学改革的探索与实践</t>
  </si>
  <si>
    <t>湘潭县天易金霞小学</t>
  </si>
  <si>
    <t>杨桂英</t>
  </si>
  <si>
    <t>核心素养下小学道德与法治案例教学策略研究</t>
  </si>
  <si>
    <t>湘潭县易俗河镇赵家洲中心小学</t>
  </si>
  <si>
    <t>生本理念下小学语文前置作业设计与落实的实践研究</t>
  </si>
  <si>
    <t>湘潭凤凰中学</t>
  </si>
  <si>
    <t>张明星</t>
  </si>
  <si>
    <t>生命观念视域下高中生物单元整体教学策略研究</t>
  </si>
  <si>
    <t>肖习艳</t>
  </si>
  <si>
    <t>核心素养背景下小初数学教学衔接策略研究</t>
  </si>
  <si>
    <t>湘潭县中小学教研室</t>
  </si>
  <si>
    <t>林爱民</t>
  </si>
  <si>
    <t>中学地理课堂“三问三进”深度学习模式研究</t>
  </si>
  <si>
    <t>湘乡市东台中学</t>
  </si>
  <si>
    <t>谢倩</t>
  </si>
  <si>
    <t>双减”背景下初中生体质健康状况调查研究</t>
  </si>
  <si>
    <t>湘潭湘乡市起凤学校</t>
  </si>
  <si>
    <t>周盼</t>
  </si>
  <si>
    <t>基于英语学习活动观的小学英语听力教学实践研究</t>
  </si>
  <si>
    <t>湘乡市泉塘镇湖山中学</t>
  </si>
  <si>
    <t>陈翔</t>
  </si>
  <si>
    <t>五育并举理念下农村中学体育与德育融合的策略研究</t>
  </si>
  <si>
    <t>湘潭市雨湖区九华江声中学</t>
  </si>
  <si>
    <t>构建以学校为主导的家校社协同育人新生态探索</t>
  </si>
  <si>
    <t>湘潭市雨湖区九华和平科大小学</t>
  </si>
  <si>
    <t>朱梦雅</t>
  </si>
  <si>
    <t>“和美育人”德育课程体系构建及实践路径研究</t>
  </si>
  <si>
    <t>湘潭市雨湖区九华和平小学</t>
  </si>
  <si>
    <t>思维型教学理论下课堂教学范式的实践研究</t>
  </si>
  <si>
    <t>湖南师范大学附属九华步步高小学</t>
  </si>
  <si>
    <t>宁龙</t>
  </si>
  <si>
    <t>“大思政”视域下小学体育课课程思政实施路径研究</t>
  </si>
  <si>
    <t>湘潭市雨湖区韶西逸夫小学</t>
  </si>
  <si>
    <t>何红英</t>
  </si>
  <si>
    <t xml:space="preserve">基于“具身体验”的小学英语大单元教学设计研究与实践 </t>
  </si>
  <si>
    <t>王三友</t>
  </si>
  <si>
    <t>小学英语课堂教学渗透课程思政的实践研究</t>
  </si>
  <si>
    <t>湘潭市雨湖区曙光学校</t>
  </si>
  <si>
    <t>陈佳</t>
  </si>
  <si>
    <t xml:space="preserve">“双减”背景下教师专业成长模式及路径的研究    </t>
  </si>
  <si>
    <t>湘潭市雨湖区金庭学校</t>
  </si>
  <si>
    <t>邓双</t>
  </si>
  <si>
    <t>教育数字化转型背景下小学数学课堂实践探索研究</t>
  </si>
  <si>
    <t>湘潭市雨湖区风车坪学校</t>
  </si>
  <si>
    <t>谭育林</t>
  </si>
  <si>
    <t>运用项目式科技实践活动加强校内课后活动的研究</t>
  </si>
  <si>
    <t>湘潭电机子弟中学</t>
  </si>
  <si>
    <t>戴莎</t>
  </si>
  <si>
    <t>大概念统整下中小学美术跨学科主题学习设计与实践研究</t>
  </si>
  <si>
    <t>湘潭市岳塘区湖湘学校</t>
  </si>
  <si>
    <t>谭洁</t>
  </si>
  <si>
    <t>“双减”背景下小学“激疑思辨，分层精练”课堂教学模式的实践研究</t>
  </si>
  <si>
    <t>衡阳市第二实验幼儿园</t>
  </si>
  <si>
    <t>唐艳华</t>
  </si>
  <si>
    <t>衡阳市逸夫中学</t>
  </si>
  <si>
    <t>李团结</t>
  </si>
  <si>
    <t>新时期初级中学党建+大思政“二元一体”教育模式的探索</t>
  </si>
  <si>
    <t>衡阳市第二十三中学</t>
  </si>
  <si>
    <t>范助辉</t>
  </si>
  <si>
    <t>核心素养视域下中考数学复习课大单元教学设计与应用研究</t>
  </si>
  <si>
    <t>衡阳市教育科学研究院</t>
  </si>
  <si>
    <t>马丽芬</t>
  </si>
  <si>
    <t>关于构建湖湘特色基础教育高质量发展体系——衡阳区域教育提质增效的初探与研究</t>
  </si>
  <si>
    <t>成志高</t>
  </si>
  <si>
    <t>核心素养背景下初中学业水平考试命题的理论与实践研究</t>
  </si>
  <si>
    <t>衡阳市第十五中学</t>
  </si>
  <si>
    <t>肖茂哲</t>
  </si>
  <si>
    <t>提升城市薄弱初中办学质量的策略研究</t>
  </si>
  <si>
    <t>衡阳市特殊教育学校</t>
  </si>
  <si>
    <t>《新课程标准下培智学校绘画与手工课程开发与实践研究》</t>
  </si>
  <si>
    <t xml:space="preserve">衡阳市衡州高级中学    </t>
  </si>
  <si>
    <t xml:space="preserve"> 思维可视化教学体系整体推进实践探索</t>
  </si>
  <si>
    <t>尹梦茹</t>
  </si>
  <si>
    <t>基于“双减”背景的初中作文情境式教学策略研究</t>
  </si>
  <si>
    <t>衡阳市铁一中学</t>
  </si>
  <si>
    <t>文瑛</t>
  </si>
  <si>
    <t>城乡学校一体化发展背景下学生高阶思维贯通培养的路径探索与创新创新</t>
  </si>
  <si>
    <t>衡阳市人民政府机关一幼儿园</t>
  </si>
  <si>
    <t>李亚玲</t>
  </si>
  <si>
    <t>“立德树人”视角下的幼儿品德教育研究</t>
  </si>
  <si>
    <t>衡阳市第十六中学</t>
  </si>
  <si>
    <t>欧阳玉华</t>
  </si>
  <si>
    <t>信息化背景下中学语文古诗智慧课堂教学的探索与研究</t>
  </si>
  <si>
    <t>衡阳幼儿师范高等专科学校附属幼儿园</t>
  </si>
  <si>
    <t>李慧</t>
  </si>
  <si>
    <t>幼小衔接视角下幼儿园数学教育问题及对策研究</t>
  </si>
  <si>
    <t>衡阳市第九中学</t>
  </si>
  <si>
    <t>王赛芬</t>
  </si>
  <si>
    <t>中学法治教育“思·享·论·法”一体化模式构建研究</t>
  </si>
  <si>
    <t>衡阳市实验幼儿园</t>
  </si>
  <si>
    <t>刘扬</t>
  </si>
  <si>
    <t>去小学化背景下早期阅读的实践研究</t>
  </si>
  <si>
    <t>曾夕</t>
  </si>
  <si>
    <t>四步分层教学法</t>
  </si>
  <si>
    <t>唐承衡</t>
  </si>
  <si>
    <t>大概念统摄下的中小学课程思政一体化教学模式的研究与实践—以中华优秀传统文化的传承为例</t>
  </si>
  <si>
    <t>衡阳市常宁市第二幼儿园</t>
  </si>
  <si>
    <t>吕锋</t>
  </si>
  <si>
    <t>自主游戏中幼儿学习品质培养的策略研究</t>
  </si>
  <si>
    <t>衡阳市常宁市泉峰小学</t>
  </si>
  <si>
    <t>张元生</t>
  </si>
  <si>
    <t>基于本土非遗传承的学校劳动教育创新研究</t>
  </si>
  <si>
    <t>常宁市教师进修学校</t>
  </si>
  <si>
    <t>基于岗位核心素养的乡村幼儿教师专业发展园本支持体系的实践研究</t>
  </si>
  <si>
    <t>常宁市宜阳街道中心学校</t>
  </si>
  <si>
    <t>小学语文实施中华经典诵读的实践研究</t>
  </si>
  <si>
    <t>常宁市第二中学</t>
  </si>
  <si>
    <t>贺志芳</t>
  </si>
  <si>
    <t>高中物理有效作业内容及方式的实践探索</t>
  </si>
  <si>
    <t>常宁市合江中学</t>
  </si>
  <si>
    <t>刘水丽</t>
  </si>
  <si>
    <t>“双减”背景下农村初中课后作业分层设计研究</t>
  </si>
  <si>
    <t>常宁市第一中学</t>
  </si>
  <si>
    <t>刘承祁</t>
  </si>
  <si>
    <t>基于高中英语核心素养的“读后续写”实践研究</t>
  </si>
  <si>
    <t>常宁市宜阳小学</t>
  </si>
  <si>
    <t>杨开生</t>
  </si>
  <si>
    <t>双减背景下学生综合素质评价指标体系研究</t>
  </si>
  <si>
    <t>常宁市双蹲小学</t>
  </si>
  <si>
    <t>彭昶</t>
  </si>
  <si>
    <t>微课资源在小学语文课堂教学中的实践研究</t>
  </si>
  <si>
    <t>常宁市第八中学</t>
  </si>
  <si>
    <t>曾青山</t>
  </si>
  <si>
    <t xml:space="preserve">利用地域资源开展劳动教育的实践与研究 </t>
  </si>
  <si>
    <t>常宁市培元中学</t>
  </si>
  <si>
    <t>陈刚</t>
  </si>
  <si>
    <t>农村初中留守儿童家校社“补位.暖心.赋能”共育模式的研究</t>
  </si>
  <si>
    <t>王加慧</t>
  </si>
  <si>
    <t>新课程标准背景下初中语文作文三评互动评改模式研究</t>
  </si>
  <si>
    <t>许文华</t>
  </si>
  <si>
    <t>农村中学语文文言文分层教学的方法与应用探究</t>
  </si>
  <si>
    <t>衡阳市高新技术产业开发区祝融小学</t>
  </si>
  <si>
    <t>邝勇秀</t>
  </si>
  <si>
    <t>“三全教育”视域下小学思政“家、校、区”教育共同体的实践研究</t>
  </si>
  <si>
    <t>衡阳市高新技术产业开发区衡州小学</t>
  </si>
  <si>
    <t>邓英姿</t>
  </si>
  <si>
    <t>“双减”视域下小学科学社团活动特色构建研究</t>
  </si>
  <si>
    <t>衡阳国家高新技术产业开发区</t>
  </si>
  <si>
    <t>齐少娟</t>
  </si>
  <si>
    <t>“双减”背景下小学中华优秀传统文化“1＋N”教学范式的研究</t>
  </si>
  <si>
    <t>衡阳高新技术产业开发区柘里渡小学</t>
  </si>
  <si>
    <t>肖敏</t>
  </si>
  <si>
    <t>小学艺体课程改革创新设计与实践运行评价</t>
  </si>
  <si>
    <t>衡阳高新技术产业开发区二塘小学</t>
  </si>
  <si>
    <t>何跃梅</t>
  </si>
  <si>
    <t>小学融合课程的开发与应用研究</t>
  </si>
  <si>
    <t>衡阳市衡东县第一中学</t>
  </si>
  <si>
    <t>朱亚旸</t>
  </si>
  <si>
    <t>农村高中“两翼三环”高效课堂教学模式的构建与实施——以数学学科为例</t>
  </si>
  <si>
    <t>衡东县教育研究室</t>
  </si>
  <si>
    <t>向康</t>
  </si>
  <si>
    <t>学习任务群视域下小学语文中华传统节日综合性学习的实践研究</t>
  </si>
  <si>
    <t>衡东县第九中学</t>
  </si>
  <si>
    <t>侯志中</t>
  </si>
  <si>
    <t>基于学科大概念初中语文大单元五读整合教学法构建与实践</t>
  </si>
  <si>
    <t>衡东县杨山实验中学</t>
  </si>
  <si>
    <t>刘卫泽</t>
  </si>
  <si>
    <t>新课标背景下初中物理实验教学创新研究</t>
  </si>
  <si>
    <t>武李香</t>
  </si>
  <si>
    <t>农村初中课后服务课程建设实践研究——以杨山实验中学为例</t>
  </si>
  <si>
    <t>衡东县欧阳遇实验中学</t>
  </si>
  <si>
    <t>李彩霞</t>
  </si>
  <si>
    <t>核心素养背景下史地学科融合的教学实践探索——以草市镇“赶分社”文化传承与发展研究为例</t>
  </si>
  <si>
    <t>衡阳市衡南县茶市联合学校</t>
  </si>
  <si>
    <t>罗斌</t>
  </si>
  <si>
    <t>劳动教育与传统文化教育相融合的创新课堂研究</t>
  </si>
  <si>
    <t>衡阳市衡南县三中</t>
  </si>
  <si>
    <t>肖家红</t>
  </si>
  <si>
    <t xml:space="preserve">基于学生核心素养发展的农村高中 “一体六翼”生涯规划教育模式建构与实施  </t>
  </si>
  <si>
    <t>衡阳市衡南县第一中学</t>
  </si>
  <si>
    <t>卢嘉瑜</t>
  </si>
  <si>
    <t>《核心素养视域下农村高中英语多维度教学模式的研究》</t>
  </si>
  <si>
    <t>衡南县联合学校双林中学</t>
  </si>
  <si>
    <t>颜发乃</t>
  </si>
  <si>
    <t>《初中数学在“双减”背景下基于深度学习的作业设计实践研究》</t>
  </si>
  <si>
    <t>衡南县联合学校中心小学</t>
  </si>
  <si>
    <t>全冬梅</t>
  </si>
  <si>
    <t>双减环境下农村小学高年级课外阅读的策略与方法的研究</t>
  </si>
  <si>
    <t>衡南县第一中学云集校区</t>
  </si>
  <si>
    <t>黄先桂</t>
  </si>
  <si>
    <t>《“三全”“三联”“三融合”心理健康教育校本
模式实践与研究  》</t>
  </si>
  <si>
    <t>衡南县第九中学</t>
  </si>
  <si>
    <t>全玲玲</t>
  </si>
  <si>
    <t>积极心理学视域下学校心理健康教育模式“八个一”的构建与实践</t>
  </si>
  <si>
    <t>衡阳市衡南第八中学</t>
  </si>
  <si>
    <t>许运华</t>
  </si>
  <si>
    <t>“三高四新”战略背景下衡阳市中学生科学素养培养研究</t>
  </si>
  <si>
    <t>衡南县铁丝塘联合学校</t>
  </si>
  <si>
    <t>贺俊杰</t>
  </si>
  <si>
    <t>句法意识对初中学生英语阅读理解的影响及其干预研究</t>
  </si>
  <si>
    <t>衡南县向阳联合学校向阳中学</t>
  </si>
  <si>
    <t xml:space="preserve">《农村学校初中美术欣赏评述课有效性教学方法研究》   </t>
  </si>
  <si>
    <t>衡南县云集联合学校云集中学</t>
  </si>
  <si>
    <t>陈勇明</t>
  </si>
  <si>
    <t xml:space="preserve">“双减”背景下“551”思维型课堂模式实践研究  </t>
  </si>
  <si>
    <t>衡南县云集联合学校明德小学</t>
  </si>
  <si>
    <t>“双减”背景下县域小学“新六艺”课程研究与应用</t>
  </si>
  <si>
    <t>衡南县第五中学</t>
  </si>
  <si>
    <t>刘荣</t>
  </si>
  <si>
    <t>基于变构模型的高中物理教学实践研究</t>
  </si>
  <si>
    <t>衡南县茅市联合学校</t>
  </si>
  <si>
    <t>周依蓓</t>
  </si>
  <si>
    <t>现代诗歌教育与乡村中学生心理健康教育有效融合的研究</t>
  </si>
  <si>
    <t>衡南县三塘联合学校雁西小学</t>
  </si>
  <si>
    <t>农村小学校本课程和本土文化的融合与实施</t>
  </si>
  <si>
    <t>衡南县泉湖联合学校中心小学</t>
  </si>
  <si>
    <t>刘燕</t>
  </si>
  <si>
    <t>乡镇小学研学教育创新与实践研究</t>
  </si>
  <si>
    <t>衡南县第二中学</t>
  </si>
  <si>
    <t>朱斌</t>
  </si>
  <si>
    <t>农村中学劳动教育有效实施途径与策略的实践研究</t>
  </si>
  <si>
    <t>衡南县岐山联合学校岐山中学</t>
  </si>
  <si>
    <t>蒋小平</t>
  </si>
  <si>
    <t>农村初中学校开展课后服务的实施效果评估研究</t>
  </si>
  <si>
    <t>衡阳市衡山县观湘学校</t>
  </si>
  <si>
    <t>喻菊花</t>
  </si>
  <si>
    <t>新课程背景下初中数学综合与实践模块实施项目式学习的研究与实践</t>
  </si>
  <si>
    <t>衡山县永和中心学校</t>
  </si>
  <si>
    <t>基于农村小规模学校教师专业发展的“联片式”教研方式的实践研究</t>
  </si>
  <si>
    <t>衡山县第四中学</t>
  </si>
  <si>
    <t>李志红</t>
  </si>
  <si>
    <t>窄式阅读在农村高中英语阅读教学中的应用研究</t>
  </si>
  <si>
    <t>衡山县开云中心学校</t>
  </si>
  <si>
    <t>张晓洁</t>
  </si>
  <si>
    <t>乡村振兴背景下乡土资源在初中美术课程中的开发与应用—以衡山县为例</t>
  </si>
  <si>
    <t>衡阳县金溪镇聚英完全小学</t>
  </si>
  <si>
    <t>罗敏</t>
  </si>
  <si>
    <t>偏远山村小学留守儿童家庭劳动教育的研究</t>
  </si>
  <si>
    <t>衡阳县第五中学</t>
  </si>
  <si>
    <t>谢志刚</t>
  </si>
  <si>
    <t>农村高中的大思政课体系与教学实践探索——以衡阳县第五中学“红色文化进课堂”为例</t>
  </si>
  <si>
    <t>衡阳县关市镇盘石完全小学</t>
  </si>
  <si>
    <t>綦恒柏</t>
  </si>
  <si>
    <t>聚合科普资源提高乡村小学课后服务质量的实践研究</t>
  </si>
  <si>
    <t>衡阳县集兵镇中心小学</t>
  </si>
  <si>
    <t>王朴</t>
  </si>
  <si>
    <t>基于学科融合的小学劳动教育的实践研究</t>
  </si>
  <si>
    <t>衡阳县曲兰中学</t>
  </si>
  <si>
    <t>颜少伟</t>
  </si>
  <si>
    <t>核心素养背景下农村初中英语阅读课堂创新性教学研究</t>
  </si>
  <si>
    <t>衡阳县岣嵝乡高峰小学</t>
  </si>
  <si>
    <t>祝媛</t>
  </si>
  <si>
    <t>人工智能时代县域小学英语教师数字胜任力量化模型构建与应用研究</t>
  </si>
  <si>
    <t>衡阳市耒阳市聂洲中心完小</t>
  </si>
  <si>
    <t>黎彩霞</t>
  </si>
  <si>
    <t>依托少年军校培育学生健全人格的实践研究</t>
  </si>
  <si>
    <t>衡阳市耒阳市第四中学</t>
  </si>
  <si>
    <t>蒋平</t>
  </si>
  <si>
    <t>薄弱高中思政课的人文关怀路径实施探究</t>
  </si>
  <si>
    <t>湖南省耒阳师范附属小学</t>
  </si>
  <si>
    <t>莫亚韬</t>
  </si>
  <si>
    <t>大语文环境下小学语文课外阅读素养的提升策略研究</t>
  </si>
  <si>
    <t>耒阳市第一中学</t>
  </si>
  <si>
    <t>徐正武</t>
  </si>
  <si>
    <t>家校共育背景下普通高中心理健康教育的策略研究</t>
  </si>
  <si>
    <t>曹小平</t>
  </si>
  <si>
    <t>STEAM理念下普通高中创新人才的培养</t>
  </si>
  <si>
    <t>杨倩</t>
  </si>
  <si>
    <t>新课标背景下高中语文学科思政资源的开发和利用</t>
  </si>
  <si>
    <t>耒阳市第二中学</t>
  </si>
  <si>
    <t>曹飞跃</t>
  </si>
  <si>
    <t xml:space="preserve"> 基于新高考情境下课前个性演讲融入高中语文课堂教学的研究  </t>
  </si>
  <si>
    <t>耒阳市紫峰小学</t>
  </si>
  <si>
    <t>曾美平</t>
  </si>
  <si>
    <t>大单元视角下小学数学“图形与几何”作业设计的实践研究</t>
  </si>
  <si>
    <t>耒阳市东江中学</t>
  </si>
  <si>
    <t>文言昭</t>
  </si>
  <si>
    <t>基于新高考改革背景下培养高中学生思维习惯的作业设计创新模式研究</t>
  </si>
  <si>
    <t>耒阳市实验中学铁路园分校</t>
  </si>
  <si>
    <t>何阿军</t>
  </si>
  <si>
    <t>基于大单元整体教学的初中英语应用策略研究</t>
  </si>
  <si>
    <t>莫小兰</t>
  </si>
  <si>
    <t>“双减+新课标”指导下小学语文单元作业设计的研究</t>
  </si>
  <si>
    <t>耒阳市第八中学</t>
  </si>
  <si>
    <t>欧阳妤</t>
  </si>
  <si>
    <t>“耒”文化课程开发在中小学推广应用研究</t>
  </si>
  <si>
    <t>耒阳市蔡子池街道办事处城北完小</t>
  </si>
  <si>
    <t>文星星</t>
  </si>
  <si>
    <t xml:space="preserve">
新课标下小学生国学经典梯度积累的研究</t>
  </si>
  <si>
    <t>耒阳市蔡子池街道办事处前进小学</t>
  </si>
  <si>
    <t>龙小雄</t>
  </si>
  <si>
    <t>全媒体时代小学思政课实践教学模式的改革与创新</t>
  </si>
  <si>
    <t>衡阳市耒阳市金南完全小学</t>
  </si>
  <si>
    <t>梁春兰</t>
  </si>
  <si>
    <t>双减背景下小学语文作业优化设计的实践研究</t>
  </si>
  <si>
    <t>耒阳市教师进修学校</t>
  </si>
  <si>
    <t>陈丽媛</t>
  </si>
  <si>
    <t>中小学英语教师数字素养提升策略的研究</t>
  </si>
  <si>
    <t>耒阳市欧阳海幼儿园</t>
  </si>
  <si>
    <t>刘春芬</t>
  </si>
  <si>
    <t>大班幼小衔接中多元教育活动的实践探究</t>
  </si>
  <si>
    <t>耒阳市教育局</t>
  </si>
  <si>
    <t>贺洪波</t>
  </si>
  <si>
    <t>中小学校园管理合规指引体系构建研究</t>
  </si>
  <si>
    <t>李绮</t>
  </si>
  <si>
    <t>以深度学习为指向的小学数学单元知识整合的策略研究</t>
  </si>
  <si>
    <t>衡阳市南岳区金月小学</t>
  </si>
  <si>
    <t>基于新课标的小学劳动教育有效发展路径研究——南岳区金月完小“悦耕”劳动教育课程开发与实践</t>
  </si>
  <si>
    <t>南岳区南岳完小</t>
  </si>
  <si>
    <t>罗 伶</t>
  </si>
  <si>
    <t>中华优秀传统文化传承与弘扬视域下之楹联教育孕育素养</t>
  </si>
  <si>
    <t>南岳区万福小学</t>
  </si>
  <si>
    <t>王岳璜</t>
  </si>
  <si>
    <t>以本土工匠文化创新小学劳动教育模式  弘扬“工匠精神”的实践探索</t>
  </si>
  <si>
    <t>衡阳市南岳区文定实验学校</t>
  </si>
  <si>
    <t>衡阳市南岳区文定学校</t>
  </si>
  <si>
    <t>南岳地方文化资源与学校教育教学整合的课程开发和实践研究</t>
  </si>
  <si>
    <t>衡阳市祁东县步云桥镇中心 幼儿园</t>
  </si>
  <si>
    <t>周学灵</t>
  </si>
  <si>
    <t>共情陪伴与留守儿童心理社会能力培养的实践研究</t>
  </si>
  <si>
    <t>祁东县第一中学</t>
  </si>
  <si>
    <t>周俊娟</t>
  </si>
  <si>
    <t>新高考形势下高考作文序列化备考策略研究</t>
  </si>
  <si>
    <t>衡阳市祁东县教师进修学校</t>
  </si>
  <si>
    <t>徐美玲</t>
  </si>
  <si>
    <t>探究县域名师工作室“家校社”协同育人的有效策略——以祁东县家庭教育名师工作室的实践为例</t>
  </si>
  <si>
    <t>徐蕾</t>
  </si>
  <si>
    <t>核心素养视野下融合特色文化的初中美术水墨画教学模式研究</t>
  </si>
  <si>
    <t>祁东县风石堰镇第二中心小学</t>
  </si>
  <si>
    <t>徐雪丽</t>
  </si>
  <si>
    <t>基于学科思政的乡村小学英语阅读教学策略研究</t>
  </si>
  <si>
    <t>蒋卫星</t>
  </si>
  <si>
    <t>基于项目式学习的中学实验教学模式探究</t>
  </si>
  <si>
    <t>衡阳市石鼓区人民路小学</t>
  </si>
  <si>
    <t>陈淑君</t>
  </si>
  <si>
    <t>核心素养视域下小学高年级语文课堂教学评价研究</t>
  </si>
  <si>
    <t>衡阳市石鼓区华耀小学</t>
  </si>
  <si>
    <t>杨翠湘</t>
  </si>
  <si>
    <t>“双减”背景下“小学数学四维三层”作业设计模式研究</t>
  </si>
  <si>
    <t>石鼓区都司街小学</t>
  </si>
  <si>
    <t>党建引领小学教育新生涯德育实践体系的探究与实践</t>
  </si>
  <si>
    <t>衡阳市雁峰区高兴小学</t>
  </si>
  <si>
    <t>雁峰区高兴小学</t>
  </si>
  <si>
    <t>积极心理学视域下小学心理健康教育学科融合模式的探索与实践</t>
  </si>
  <si>
    <t>衡阳市成章实验中学</t>
  </si>
  <si>
    <t>王小元</t>
  </si>
  <si>
    <t>互联网+背景下初中生物实验教学模式的实践研究</t>
  </si>
  <si>
    <t>文凤</t>
  </si>
  <si>
    <t>核心素养背景下的初中英语课程思政的实践研究</t>
  </si>
  <si>
    <t>丁平辽</t>
  </si>
  <si>
    <t>新课程标准下耕读文化与劳动教育深度融合的实践与研究</t>
  </si>
  <si>
    <t>邓朝晖</t>
  </si>
  <si>
    <t>普特融合视域下儿童共同成长教学策略探究</t>
  </si>
  <si>
    <t>全灵芝</t>
  </si>
  <si>
    <t>新课标下小学数学文化渗透的实施策略研究</t>
  </si>
  <si>
    <t xml:space="preserve">衡阳市蒸湘区实验小学
</t>
  </si>
  <si>
    <t>王 岳</t>
  </si>
  <si>
    <t>新时代小学思政教育问题及对策研究</t>
  </si>
  <si>
    <t>衡阳市蒸湘区幸福路小学</t>
  </si>
  <si>
    <t>周丽玲</t>
  </si>
  <si>
    <t>“双减”背景下的小学语文特色作业设计与实践研究</t>
  </si>
  <si>
    <t>衡阳市蒸湘区长湖立新小学</t>
  </si>
  <si>
    <t>周小莲</t>
  </si>
  <si>
    <t>新教育背景下书香校园建设的实施研究</t>
  </si>
  <si>
    <t>韩艳玲</t>
  </si>
  <si>
    <t xml:space="preserve">一体化视域下区域大中小“劳动教育+”课程协同创新体的构建与实践   </t>
  </si>
  <si>
    <t>邵阳市教育科学研究院</t>
  </si>
  <si>
    <t>刘凌宇</t>
  </si>
  <si>
    <t>“三全育人”理念下高中学校心理危机干预家校医协同机制</t>
  </si>
  <si>
    <t>邵阳市第七中学</t>
  </si>
  <si>
    <t>王海燕</t>
  </si>
  <si>
    <t xml:space="preserve"> 教育数字化转型背景下初中英语单元整体备课的路径研究</t>
  </si>
  <si>
    <t>刘静</t>
  </si>
  <si>
    <t>基于真实情境下初中化学项目式教学的实践研究</t>
  </si>
  <si>
    <t>朱红</t>
  </si>
  <si>
    <t>单元整体教学视角下小初衔接数学作业设计的策略研究</t>
  </si>
  <si>
    <t>黄文</t>
  </si>
  <si>
    <t>邵阳市初中体育与健康课程教学模式的探索与实践</t>
  </si>
  <si>
    <t>周健强</t>
  </si>
  <si>
    <t>初中英语课后服务实施策略研究</t>
  </si>
  <si>
    <t>邵阳市蓓蕾幼儿园</t>
  </si>
  <si>
    <t>卿茜</t>
  </si>
  <si>
    <t xml:space="preserve">现代信息技术与幼儿园艺术活动深度融合的实践研究——以幼儿线描画活动为例  </t>
  </si>
  <si>
    <t>谢渝芳</t>
  </si>
  <si>
    <t>市域幼儿园户外自主游戏质量提升的实践研究</t>
  </si>
  <si>
    <t>阳木云</t>
  </si>
  <si>
    <t>新时代雷锋精神融入小学思政课的“五位一体”教学模式研究</t>
  </si>
  <si>
    <t>黄敦明</t>
  </si>
  <si>
    <t>学习任务群视域下小学语文教学设计与实践研究</t>
  </si>
  <si>
    <t>陈音池</t>
  </si>
  <si>
    <t xml:space="preserve">多元智能视域下科技AI技术在小学音乐教学中的应用研究 </t>
  </si>
  <si>
    <t>陆叶红</t>
  </si>
  <si>
    <t>“双减”背景下小学英语课后作业优化设计之研究</t>
  </si>
  <si>
    <t>李文昌</t>
  </si>
  <si>
    <t>“最近发展区”理论指导下高中数学与大学数学的衔接研究</t>
  </si>
  <si>
    <t>潘雪霁</t>
  </si>
  <si>
    <t>基于思维可视化工具应用的小学生美术想象力培养研究</t>
  </si>
  <si>
    <t>王斯雯</t>
  </si>
  <si>
    <t>基于数学核心素养发展的“误中悟”教育方式及其课堂实践研究</t>
  </si>
  <si>
    <t>阳秀春</t>
  </si>
  <si>
    <t>新课标下幼儿师范音舞融合教学创新实践研究——以《舞蹈创编》课程为例</t>
  </si>
  <si>
    <t>何彬</t>
  </si>
  <si>
    <t>湘中南贫困地区农村中小学音乐教师专业发展研究</t>
  </si>
  <si>
    <t>付芳</t>
  </si>
  <si>
    <t>杨玉如</t>
  </si>
  <si>
    <t>党的二十大精神进《小学语文课程与教学》教材进小学语文教师头脑研究</t>
  </si>
  <si>
    <t>罗祥龙</t>
  </si>
  <si>
    <t>初中历史教学中湖南党史的应用研究</t>
  </si>
  <si>
    <t>湖南省邵阳市北塔区状元小学</t>
  </si>
  <si>
    <t>刘超云</t>
  </si>
  <si>
    <t>小学语文教师课堂教学评价语有效性研究</t>
  </si>
  <si>
    <t>邵阳市城步苗族自治县红旗小学</t>
  </si>
  <si>
    <t>向南社</t>
  </si>
  <si>
    <t>家校协同育人视域下小学班主任教育教学管理工作创新实践研究</t>
  </si>
  <si>
    <t>城步苗族自治县白毛坪镇中心小学</t>
  </si>
  <si>
    <t>夏春戌</t>
  </si>
  <si>
    <t>农村小学高年级心理健康教育探究-以城步苗族自治县白毛坪镇中心小学为例</t>
  </si>
  <si>
    <t>城步苗族自治县西岩镇初级中学</t>
  </si>
  <si>
    <t>戴绍华</t>
  </si>
  <si>
    <t>农村初中惩戒教育共同体操作模式的探究性建构与实验</t>
  </si>
  <si>
    <t>城步苗族自治县第一民族中学</t>
  </si>
  <si>
    <t>匡彭桂</t>
  </si>
  <si>
    <t>基于“中学生核心素养”主题班会活动课研究与实践</t>
  </si>
  <si>
    <t>邵阳市大祥区三八亭小学</t>
  </si>
  <si>
    <t>李艳</t>
  </si>
  <si>
    <t>小学低年级语文写话教学与儿童绘画心理学相融合的实践探索</t>
  </si>
  <si>
    <t>邓冰</t>
  </si>
  <si>
    <t>多感官“行动”在习作中的应用案例研究</t>
  </si>
  <si>
    <t>邵阳市大祥区教育局</t>
  </si>
  <si>
    <t>周秋平</t>
  </si>
  <si>
    <t>生活情境视域下小学“大思政”“微课堂”实践研究</t>
  </si>
  <si>
    <t>邵阳市大祥区沙井头小学</t>
  </si>
  <si>
    <t>严妙妮</t>
  </si>
  <si>
    <t>新时代小学生感恩教育的研究</t>
  </si>
  <si>
    <t>邵阳市大祥区滑石小学</t>
  </si>
  <si>
    <t>邓海丰</t>
  </si>
  <si>
    <t>小学语文“写事作文”问题与策略案例研究</t>
  </si>
  <si>
    <t>朱丹</t>
  </si>
  <si>
    <t>核心素养导向下小学语文阅读教学的情境设计策略研究</t>
  </si>
  <si>
    <t>徐金玲</t>
  </si>
  <si>
    <t>“多元情境”“以情促思”在小学语文人物习作教学中的案例研究</t>
  </si>
  <si>
    <t>郭金宝</t>
  </si>
  <si>
    <t>基于双减背景下学校课程开发与实施的研究</t>
  </si>
  <si>
    <t>李美华</t>
  </si>
  <si>
    <t>基于问题的小学习作“情思课堂”教学策略研究</t>
  </si>
  <si>
    <t>邵阳市洞口县第一中学</t>
  </si>
  <si>
    <t>孙传读</t>
  </si>
  <si>
    <t>农村高中拔尖创新人才的培养</t>
  </si>
  <si>
    <t>洞口县教学研究室</t>
  </si>
  <si>
    <t>基于“3＋5”模式提升农村初中青年教师课堂教学能力的实践研究</t>
  </si>
  <si>
    <t>洞口县黄桥镇中心学校</t>
  </si>
  <si>
    <t>罗朝霞</t>
  </si>
  <si>
    <t>基于因材施教的农村中学培优辅差的现实问题和建议研究</t>
  </si>
  <si>
    <t>洞口县文昌街道第三小学</t>
  </si>
  <si>
    <t>张平</t>
  </si>
  <si>
    <t>基于小学视角科学做好幼小衔接的实践研究</t>
  </si>
  <si>
    <t>洞口县竹市镇中心学校</t>
  </si>
  <si>
    <t>唐贤军</t>
  </si>
  <si>
    <t>初中语文推进“整本书阅读”教学策略的研究</t>
  </si>
  <si>
    <t>洞口县第二芙蓉学校</t>
  </si>
  <si>
    <t>彭亚平</t>
  </si>
  <si>
    <t>《核心素养视域下“和美教育”的探索与实践研究》</t>
  </si>
  <si>
    <t>洞口县特殊教育学校</t>
  </si>
  <si>
    <t>曾华容</t>
  </si>
  <si>
    <t>县域中小学校（幼儿园）防性侵安全教育模式实践研究</t>
  </si>
  <si>
    <t>湖南省隆回县七江镇鸟树下中学</t>
  </si>
  <si>
    <t>“双减”背景下农村初级中学课后服务模式的实践与研究</t>
  </si>
  <si>
    <t>隆回县第九中学</t>
  </si>
  <si>
    <t>黄明科</t>
  </si>
  <si>
    <t>“信息化2.0”背景下课程教学的改革与实践</t>
  </si>
  <si>
    <t>湖南省隆回县桃花坪街道梨子园实验学校</t>
  </si>
  <si>
    <t>王晓红</t>
  </si>
  <si>
    <t>幼小科学衔接背景下小学新生适应教育的研究与实施</t>
  </si>
  <si>
    <t>王志华</t>
  </si>
  <si>
    <t>小学低年级体育与数学课堂教学相融合的实践研究</t>
  </si>
  <si>
    <t>隆回县第二中学</t>
  </si>
  <si>
    <t>聂翰贤</t>
  </si>
  <si>
    <t>新课程背景下高中语文任务群的学与教研究</t>
  </si>
  <si>
    <t>邵阳市邵东市第三中学</t>
  </si>
  <si>
    <t>刘桂林</t>
  </si>
  <si>
    <t>《依托主题教育活动，深化学校德育教育》</t>
  </si>
  <si>
    <t>邵东市两市塘街道云山小学</t>
  </si>
  <si>
    <t>张姿</t>
  </si>
  <si>
    <t>基于乡村小学艺术教育分层推进的探索与实践</t>
  </si>
  <si>
    <t>邵阳市邵东市教育科学研究所</t>
  </si>
  <si>
    <t>李丽</t>
  </si>
  <si>
    <t>小学数学错题归因、整理与应用</t>
  </si>
  <si>
    <t>邵东市城区第二完全小学</t>
  </si>
  <si>
    <t>李娟</t>
  </si>
  <si>
    <t>《强化篮球教与练，培育儿童体育核心素养的研究》</t>
  </si>
  <si>
    <t>邵东市城区第五初级中学</t>
  </si>
  <si>
    <t>张冉</t>
  </si>
  <si>
    <t>情境教学法在初中语文阅读教学中的有效运用</t>
  </si>
  <si>
    <t>邵东市城区第三初级中学</t>
  </si>
  <si>
    <t>宁奇珍</t>
  </si>
  <si>
    <t>新课标背景下初中文言文阅读教学设计与实施研究</t>
  </si>
  <si>
    <t>邵东市城区第四初级中学</t>
  </si>
  <si>
    <t>刘恒</t>
  </si>
  <si>
    <t>初中语文课例研修“十步六环”实施策略研究</t>
  </si>
  <si>
    <t>邵阳市邵阳县河伯乡河伯初级中学</t>
  </si>
  <si>
    <t>罗红斌</t>
  </si>
  <si>
    <t>新课标理念下劳动与科学跨学科教学实践</t>
  </si>
  <si>
    <t>邵阳市邵阳县特殊教育学校</t>
  </si>
  <si>
    <t>邵阳县特殊教育学校</t>
  </si>
  <si>
    <t>欠发达地区县域特殊教育学校“农疗康复”探索与实践</t>
  </si>
  <si>
    <t>邵阳县教学研究室</t>
  </si>
  <si>
    <t>经济欠发达地区县域教育发展实践研究</t>
  </si>
  <si>
    <t>蒋丽</t>
  </si>
  <si>
    <t>初中英语作业设计与评价实践研究</t>
  </si>
  <si>
    <t>邵阳县第一高级中学</t>
  </si>
  <si>
    <t>何三叶</t>
  </si>
  <si>
    <t>邵阳县非遗文化在中学美术教学中的应用探究</t>
  </si>
  <si>
    <t>邵阳县第二高级中学</t>
  </si>
  <si>
    <t>唐小梅</t>
  </si>
  <si>
    <t>“焦点解决”团辅对高中生学习专注力促进的实证研究</t>
  </si>
  <si>
    <t>邵阳县塘渡口镇第四完全小学</t>
  </si>
  <si>
    <t>蒋黎黎</t>
  </si>
  <si>
    <t>君子文化校园浸润的有效途径及方法探究</t>
  </si>
  <si>
    <t>邵阳县芙蓉学校</t>
  </si>
  <si>
    <t>徐阿明</t>
  </si>
  <si>
    <t>基于“双减”背景下的初中语文分层教学研究与实践</t>
  </si>
  <si>
    <t>邵阳县黄荆乡中心完全小学</t>
  </si>
  <si>
    <t>肖春香</t>
  </si>
  <si>
    <t>乡村小学构建“家校社”解忧联盟的探究与实践研究</t>
  </si>
  <si>
    <t>邵阳市昭陵中学</t>
  </si>
  <si>
    <t>赵亚玲</t>
  </si>
  <si>
    <t>初中语文古诗词微学习资源开发与应用的研究</t>
  </si>
  <si>
    <t>双清区第一幼儿园</t>
  </si>
  <si>
    <t>欧阳苇</t>
  </si>
  <si>
    <t>构建家园校幼小衔接联合教研机制的研究</t>
  </si>
  <si>
    <t>邵阳市双清区前进小学</t>
  </si>
  <si>
    <t>邵琳</t>
  </si>
  <si>
    <t>植根中华优秀传统文化，唤起德育功能的实践与研究</t>
  </si>
  <si>
    <t>邵阳市双清区严塘小学</t>
  </si>
  <si>
    <t>杨美玲</t>
  </si>
  <si>
    <t>残障儿童随班就读的管理策略</t>
  </si>
  <si>
    <t>邵阳市双清区教育局</t>
  </si>
  <si>
    <t>颜家骐</t>
  </si>
  <si>
    <t>《用运动与想象引领图形与几何教学的探索与实践》</t>
  </si>
  <si>
    <t>石飞兰</t>
  </si>
  <si>
    <t>小学英语学习融合中华优秀传统文化的实践</t>
  </si>
  <si>
    <t>绥宁县长铺镇第二小学</t>
  </si>
  <si>
    <t>吴海容</t>
  </si>
  <si>
    <t>《大中小学思政课一体化视域下小学思政课教学改革的理论与实践研究》</t>
  </si>
  <si>
    <t>绥宁县第二中学</t>
  </si>
  <si>
    <t>陶冬梅</t>
  </si>
  <si>
    <t>《农村中学生心理韧性实践研究》</t>
  </si>
  <si>
    <t>邵阳市武冈市荆竹镇中学</t>
  </si>
  <si>
    <t>武冈市荆竹镇中学</t>
  </si>
  <si>
    <t>“生态成长型”劳动教育模式的实践与探索</t>
  </si>
  <si>
    <t>武冈市光明小学</t>
  </si>
  <si>
    <t>曹丽君</t>
  </si>
  <si>
    <t>文化自信背景下武术和舞龙有效融入小学体育的实践研究</t>
  </si>
  <si>
    <t xml:space="preserve">武冈市新东中心小学  </t>
  </si>
  <si>
    <t xml:space="preserve"> 刘  斐  </t>
  </si>
  <si>
    <t xml:space="preserve"> 双减背景下小学生心理健康教育的有效性研究</t>
  </si>
  <si>
    <t>武冈市大甸镇中心幼儿园</t>
  </si>
  <si>
    <t xml:space="preserve"> 周  敏</t>
  </si>
  <si>
    <t xml:space="preserve"> 新时代乡镇幼儿园种植区劳动实践研究</t>
  </si>
  <si>
    <t>武冈市第二中学</t>
  </si>
  <si>
    <t>唐彩兰</t>
  </si>
  <si>
    <t>网络信息化时代下微信公众号辅助高中语文写作教学策略研究</t>
  </si>
  <si>
    <t>刘文娟</t>
  </si>
  <si>
    <t>基于家庭教育视角下中学校园欺凌成因及对策研究</t>
  </si>
  <si>
    <t>武冈市第三中学</t>
  </si>
  <si>
    <t>钟慧</t>
  </si>
  <si>
    <t>初中学校心理健康教育校本课程研发与实践探究</t>
  </si>
  <si>
    <t>武冈市第一中学</t>
  </si>
  <si>
    <t>张慧玲</t>
  </si>
  <si>
    <t>双减背景下初中作业分层设计实践研究</t>
  </si>
  <si>
    <t>湖南省武冈市第一中学</t>
  </si>
  <si>
    <t>新时代背景下县城中学积极心理学与英语学科教学相融合的实践研究</t>
  </si>
  <si>
    <t xml:space="preserve">武冈市特殊学校  </t>
  </si>
  <si>
    <t>管红叶</t>
  </si>
  <si>
    <t>特殊教育教学教辅应用与无障碍教育环境建设</t>
  </si>
  <si>
    <t>邵阳市新宁县芙蓉学校</t>
  </si>
  <si>
    <t>伍海华</t>
  </si>
  <si>
    <t>小学低年级“推动‘五化’建设，做好幼小衔接”的实践研究</t>
  </si>
  <si>
    <t>新宁县崀山培英学校</t>
  </si>
  <si>
    <t>戴振华</t>
  </si>
  <si>
    <t>融智融乐，新时代教育背景下县域中学“新”教学常规的探索与实践</t>
  </si>
  <si>
    <t>新宁县幼儿园</t>
  </si>
  <si>
    <t>刘慧娟</t>
  </si>
  <si>
    <t>3-6岁幼儿好奇心与好问品质培养的实践研究</t>
  </si>
  <si>
    <t>新宁县第三中学</t>
  </si>
  <si>
    <t>戴金花</t>
  </si>
  <si>
    <t>高中语文教师使用统编新教材的适应性问题研究——以新宁县第三中学为例</t>
  </si>
  <si>
    <t>新宁思源实验学校</t>
  </si>
  <si>
    <t>蒋俭</t>
  </si>
  <si>
    <t>初中学科教学渗透心理健康教育的探索与实践</t>
  </si>
  <si>
    <t>新邵县酿溪镇第一完全小学</t>
  </si>
  <si>
    <t>刘丽波</t>
  </si>
  <si>
    <t>结构化思维下的六年级数学精准复习教学研究</t>
  </si>
  <si>
    <t>新邵县芙蓉学校</t>
  </si>
  <si>
    <t>何滔</t>
  </si>
  <si>
    <t>基于学习任务群的微课设计实践研究——以统编小学语文教材为例</t>
  </si>
  <si>
    <t>新邵县巨口铺镇栗坪中学</t>
  </si>
  <si>
    <t>农村薄弱学校的实验教学</t>
  </si>
  <si>
    <t>新邵县第一中学</t>
  </si>
  <si>
    <t>张凯</t>
  </si>
  <si>
    <t>绘画艺术疗法在高三学生考前减压团体辅导中的对策研究</t>
  </si>
  <si>
    <t>新邵县坪上镇中心幼儿园</t>
  </si>
  <si>
    <t>张玉琴</t>
  </si>
  <si>
    <t>幼小衔接视域下幼儿园数学教育活动实践研究</t>
  </si>
  <si>
    <t>新邵县思源实验学校</t>
  </si>
  <si>
    <t>周娟</t>
  </si>
  <si>
    <t>自主学习视域下的初中语文沉浸式教学研究</t>
  </si>
  <si>
    <t>岳阳市特殊教育学校</t>
  </si>
  <si>
    <t>方建明</t>
  </si>
  <si>
    <t>培智学校劳动课程教学质量评价的改革与研究</t>
  </si>
  <si>
    <t>岳阳市郡华学校</t>
  </si>
  <si>
    <t>小学一年级适应课程——跨学科主题活动的开发与实施</t>
  </si>
  <si>
    <t>岳阳市一幼儿园</t>
  </si>
  <si>
    <t>穆诗语</t>
  </si>
  <si>
    <t>基于湖湘文化的幼儿园生活课程资源开发与应用研究</t>
  </si>
  <si>
    <t>岳阳市洞氮小学</t>
  </si>
  <si>
    <t>李德意</t>
  </si>
  <si>
    <t>五育并举视域下“非遗传承+”实践研究</t>
  </si>
  <si>
    <t>岳阳市第二十中学</t>
  </si>
  <si>
    <t>杨旭丽</t>
  </si>
  <si>
    <t xml:space="preserve">智慧校园背景下中学精准教学路径的研究 </t>
  </si>
  <si>
    <t>岳阳市弘毅新华中学</t>
  </si>
  <si>
    <t>初中语文整合式教学的实践研究</t>
  </si>
  <si>
    <t>岳阳市第十四中学</t>
  </si>
  <si>
    <t>肖霞</t>
  </si>
  <si>
    <t>大思政课视域下高中思政教育社会化路径研究</t>
  </si>
  <si>
    <t>彭磊</t>
  </si>
  <si>
    <t>一般项目“双新”背景下高中语文写作教学改革与实践</t>
  </si>
  <si>
    <t>岳阳市第十五中学</t>
  </si>
  <si>
    <t>李朝霞</t>
  </si>
  <si>
    <t>基于新高考背景下片段仿写训练在议论文教学中的应用策略研究</t>
  </si>
  <si>
    <t>王辉</t>
  </si>
  <si>
    <t>数字化实验系统(DIS)在高中化学课堂教学中的应用</t>
  </si>
  <si>
    <t>岳阳市教育科学技术研究院</t>
  </si>
  <si>
    <t>袁丽</t>
  </si>
  <si>
    <t>核心素养导向的初中跨学科主题教学实践研究</t>
  </si>
  <si>
    <t>李根</t>
  </si>
  <si>
    <t>“五育融合”视域下小学美术大单元教学的设计策略及应用研究</t>
  </si>
  <si>
    <t>范练娥</t>
  </si>
  <si>
    <t>学习任务群与初中语文教材单元对接的实践研究</t>
  </si>
  <si>
    <t>贺卫国</t>
  </si>
  <si>
    <t>基于问题式教学的高中地理课堂教学研究</t>
  </si>
  <si>
    <t>何雄</t>
  </si>
  <si>
    <t>新课标背景下初高中数学教学贯通化培养的策略研究</t>
  </si>
  <si>
    <t>祝宇</t>
  </si>
  <si>
    <t>家校社协同共育“岳阳模式”的实践与探索</t>
  </si>
  <si>
    <t>张芳</t>
  </si>
  <si>
    <t>中华优秀传统文化视域下中小学语文经典诵读教学研究</t>
  </si>
  <si>
    <t>岳阳职业技术学院</t>
  </si>
  <si>
    <t>石霞</t>
  </si>
  <si>
    <t>乡村振兴视域下基于“GCTU”模式的乡村音体美教师培养路径研究</t>
  </si>
  <si>
    <t>陈钢</t>
  </si>
  <si>
    <t>“三新”背景下高中语文群文阅读1+X教学模式建构与实践研究</t>
  </si>
  <si>
    <t>刘芳</t>
  </si>
  <si>
    <t>小学英语教师数字素养的培养研究</t>
  </si>
  <si>
    <t>李美纯</t>
  </si>
  <si>
    <t>“健康中国”战略下青少年体育锻炼“家校社”三位一体协同发展的困境与对策探究(以岳阳市为例)</t>
  </si>
  <si>
    <t>湖南民族职业学院</t>
  </si>
  <si>
    <t>李洁</t>
  </si>
  <si>
    <t>教师数字素养赋能下“家校社”协同育人的创新模式研究</t>
  </si>
  <si>
    <t>宋昱琼</t>
  </si>
  <si>
    <t>普职融通视域下职业院校服务中小学职业启蒙教育实践路径研究</t>
  </si>
  <si>
    <t>李佳佳</t>
  </si>
  <si>
    <t>托幼一体化背景下幼儿园托班课程体系构建实践研究</t>
  </si>
  <si>
    <t>托幼一体化背景下幼儿教师生活化环境创设能力提升研究</t>
  </si>
  <si>
    <t>刘慕霞</t>
  </si>
  <si>
    <t>中小幼心理健康教育纵向衔接的一体化设计和实践路径研究</t>
  </si>
  <si>
    <t>华容县第一中学</t>
  </si>
  <si>
    <t>付为方</t>
  </si>
  <si>
    <t>农村高中语文教学中渗透生命教育的研究</t>
  </si>
  <si>
    <t>陈玲</t>
  </si>
  <si>
    <t>高中英语非智力因素增分策略与应试技巧</t>
  </si>
  <si>
    <t>吴楚韵</t>
  </si>
  <si>
    <t>基于大概念的高中历史教学构建：以“战争与文化交锋”单元为例</t>
  </si>
  <si>
    <t>李质勇</t>
  </si>
  <si>
    <t>基于问题情境教学的乡土课程开发与应用研究</t>
  </si>
  <si>
    <t>华容县长工实验学校</t>
  </si>
  <si>
    <t>中小学学生成长日记的实践与研究</t>
  </si>
  <si>
    <t>邓娟</t>
  </si>
  <si>
    <t>农村初中“模仿＋变体”作文指导模式研究</t>
  </si>
  <si>
    <t>华容县实验小学</t>
  </si>
  <si>
    <t>张凡名</t>
  </si>
  <si>
    <t>核心素养视域下小学语文任务型口语表达训练的设计与实施</t>
  </si>
  <si>
    <t>华容县章华学校</t>
  </si>
  <si>
    <t>刘传星</t>
  </si>
  <si>
    <t>创建学校善文化，开展新时代公民道德教育的研究</t>
  </si>
  <si>
    <t>华容县城关中心小学</t>
  </si>
  <si>
    <t>蔡未芳</t>
  </si>
  <si>
    <t>小学数学口算能力提升的实践研究</t>
  </si>
  <si>
    <t>华容县教育体育局</t>
  </si>
  <si>
    <t>毛学龙</t>
  </si>
  <si>
    <t>新课程背景下县域基础教育学业质量监测与管理的有效性研究</t>
  </si>
  <si>
    <t>方凤</t>
  </si>
  <si>
    <t>新课标背景下小学英语备课模板设计与实践研究</t>
  </si>
  <si>
    <t>何丹君</t>
  </si>
  <si>
    <t>文化自信视域下中华优秀传统文化融入小学英语教学的实践研究</t>
  </si>
  <si>
    <t>刘玮</t>
  </si>
  <si>
    <t>基于“五育并举”的学生综合素质评价体系构建研究</t>
  </si>
  <si>
    <t>君山区教育局</t>
  </si>
  <si>
    <t>周然宇</t>
  </si>
  <si>
    <t>核心素养导向的农村初中英语开放式课堂教学模式的实践研究</t>
  </si>
  <si>
    <t>临湘市教育科学研究室</t>
  </si>
  <si>
    <t>余梦</t>
  </si>
  <si>
    <t>新课标背景下小学数学综合实践活动</t>
  </si>
  <si>
    <t>汨罗市教育体育局</t>
  </si>
  <si>
    <t>杨迎春</t>
  </si>
  <si>
    <t>区域教育优质均衡发展背景下名师工作室引领教师专业发展共同体的研究</t>
  </si>
  <si>
    <t>黎咏华</t>
  </si>
  <si>
    <t>基于素质教育的劳动教育实践深化研究</t>
  </si>
  <si>
    <t>任可</t>
  </si>
  <si>
    <t>幼儿园户外混龄自主游戏策略研究</t>
  </si>
  <si>
    <t>汨罗市正则学校</t>
  </si>
  <si>
    <t>熊荣</t>
  </si>
  <si>
    <t>新课标理念下初中语文阅读教学真实情境创设的研究与实践</t>
  </si>
  <si>
    <t>汨罗市实验小学</t>
  </si>
  <si>
    <t>杨娟</t>
  </si>
  <si>
    <t>非遗进校园戏曲进课堂的实践与研究</t>
  </si>
  <si>
    <t>汨罗市古培镇大众学校</t>
  </si>
  <si>
    <t>吴耕涛</t>
  </si>
  <si>
    <t>基于核心素养背景下德育教育活动的开展</t>
  </si>
  <si>
    <t>杨芳</t>
  </si>
  <si>
    <t>新课标背景下农村初中“探究型融通语文课堂”的探索与实施</t>
  </si>
  <si>
    <t>湖南省汨罗市第一中学</t>
  </si>
  <si>
    <t>孙青</t>
  </si>
  <si>
    <t>研究性学习理念指导下的高中英语新教材Project板块教学实践探究</t>
  </si>
  <si>
    <t>平江县南江镇中心小学</t>
  </si>
  <si>
    <t>“小小厨”劳动课堂</t>
  </si>
  <si>
    <t>平江县伍市镇栗山小学</t>
  </si>
  <si>
    <t>王玛丽</t>
  </si>
  <si>
    <t>农村小学砂纸画特色课程资源开发与利用</t>
  </si>
  <si>
    <t>平江县龙门镇龙门中学</t>
  </si>
  <si>
    <t>周超先</t>
  </si>
  <si>
    <t>基于“双减”背景下初中语文项目式课后作业探索与研究</t>
  </si>
  <si>
    <t>湖南省平江县第一中学</t>
  </si>
  <si>
    <t>黄河清</t>
  </si>
  <si>
    <t>县域名师工作室促进乡村美术教师素质能力提升路径研究</t>
  </si>
  <si>
    <t>张振</t>
  </si>
  <si>
    <t>新课改下农村普通高中培养学生物理自主学习能力的研究</t>
  </si>
  <si>
    <t>平江县第九中学</t>
  </si>
  <si>
    <t>傅兴荣</t>
  </si>
  <si>
    <t>共享乡村课堂，同步专业成长</t>
  </si>
  <si>
    <t>岳阳市平江县桂花学校</t>
  </si>
  <si>
    <t>何光波</t>
  </si>
  <si>
    <t>名师工作室助力乡村教育振兴的路径和策略</t>
  </si>
  <si>
    <t>屈原管理区</t>
  </si>
  <si>
    <t>屈原管理区第一小学</t>
  </si>
  <si>
    <t>“双减”背景下特色作业设计策略及实施</t>
  </si>
  <si>
    <t>湘阴县第二中学</t>
  </si>
  <si>
    <t>刘竞波</t>
  </si>
  <si>
    <t>县域普通高中大思政课研究与实践</t>
  </si>
  <si>
    <t>湘阴县左宗棠学校</t>
  </si>
  <si>
    <t>易婷</t>
  </si>
  <si>
    <t>初中生物学“1＋N”跨学科教学实践研究</t>
  </si>
  <si>
    <t>湘阴县湘江学校</t>
  </si>
  <si>
    <t>杨柳</t>
  </si>
  <si>
    <t>课文•例文•作文：借助“描写+X”，提升小学中高段景物描写能力的实践研究</t>
  </si>
  <si>
    <t>岳阳楼区教育局</t>
  </si>
  <si>
    <t>李静</t>
  </si>
  <si>
    <t>基于区域内小学项目式作业设计与实施的研究</t>
  </si>
  <si>
    <t>刘萍</t>
  </si>
  <si>
    <t>基于“专业融合服务”理念下区域德育共同体建设的实践研究</t>
  </si>
  <si>
    <t>岳阳楼区朝阳小学</t>
  </si>
  <si>
    <t>全面提升青年教师课堂组织能力的研究</t>
  </si>
  <si>
    <t>岳阳市第五中学</t>
  </si>
  <si>
    <t>张美玲</t>
  </si>
  <si>
    <t>新课标背景下高中英语大单元教学策略研究</t>
  </si>
  <si>
    <t>岳阳楼区花板桥学校</t>
  </si>
  <si>
    <t>刘惠陈</t>
  </si>
  <si>
    <t>学习任务群视域下小学语文中华传统文化教学实践的研究</t>
  </si>
  <si>
    <t>岳阳楼区康岳小学</t>
  </si>
  <si>
    <t>李晖</t>
  </si>
  <si>
    <t>新课标指导下小学数学“综合与实践”项目式作业设计的实践</t>
  </si>
  <si>
    <t>岳阳楼区郭兴小学</t>
  </si>
  <si>
    <t>胡兰芳</t>
  </si>
  <si>
    <t>“双减”背景下农村寄宿制学校劳动教育本土课程开发和利用的实践研究</t>
  </si>
  <si>
    <t>岳阳楼区岳阳楼小学</t>
  </si>
  <si>
    <t>邓卫林</t>
  </si>
  <si>
    <t>“追光90后”青年教师培养计划</t>
  </si>
  <si>
    <t>易雁翔</t>
  </si>
  <si>
    <t>基于核心素养的普通高中英语读写整合教学策略研究</t>
  </si>
  <si>
    <t>岳阳县明德小学</t>
  </si>
  <si>
    <t>核心素养视域下小学书法教育的研究与实践</t>
  </si>
  <si>
    <t>岳阳县荣家湾镇麻塘中心学校</t>
  </si>
  <si>
    <t>五步递进导学在初中教学中的实践研究</t>
  </si>
  <si>
    <t>岳阳县第一中学集英学校</t>
  </si>
  <si>
    <t>候甜</t>
  </si>
  <si>
    <t>初中历史课堂教学新情境设计途径研究</t>
  </si>
  <si>
    <t>岳阳县教育教学研究中心</t>
  </si>
  <si>
    <t>县域内开展“五联帮扶”推进教育均衡发展的实践研究</t>
  </si>
  <si>
    <t>岳阳市云溪区第一中学</t>
  </si>
  <si>
    <t>杨红丹</t>
  </si>
  <si>
    <t>农村中小学生积极心理品质的特点调查以及相关心理健康促进途径的探索</t>
  </si>
  <si>
    <t>丁雅蕾</t>
  </si>
  <si>
    <t>新课标背景下的高中语文群文阅读教学策略与实践研究</t>
  </si>
  <si>
    <t>岳阳市云溪区云溪小学</t>
  </si>
  <si>
    <t>吴海霞</t>
  </si>
  <si>
    <t>小学语文学科跨学科活动助力创意表达的实践研究</t>
  </si>
  <si>
    <t>周相兵</t>
  </si>
  <si>
    <t>数字校本的构建与功能应用研究</t>
  </si>
  <si>
    <t>常德市教育科学研究院</t>
  </si>
  <si>
    <t>傅广生</t>
  </si>
  <si>
    <t>教研促进市域普通高中教学高质量发展的“常德模式”研究</t>
  </si>
  <si>
    <t>高中化学主线式情境教学设计与实施策略研究</t>
  </si>
  <si>
    <t>常德市第七中学</t>
  </si>
  <si>
    <t>李健均</t>
  </si>
  <si>
    <t>积极心理学视域下提升高中生乐观心理品质干预策略研究</t>
  </si>
  <si>
    <t>吴俊箐</t>
  </si>
  <si>
    <t>初中道德与法治课程“故事教学”实践研究</t>
  </si>
  <si>
    <t>常德市第六中学</t>
  </si>
  <si>
    <t>谭文举</t>
  </si>
  <si>
    <t>"三维五位"劳动教育评价研究</t>
  </si>
  <si>
    <t>常德市第二中学</t>
  </si>
  <si>
    <t>刘洵</t>
  </si>
  <si>
    <t>微活动设计及其在普通高中班级管理中的应用：一项班级管理创新的行动研究</t>
  </si>
  <si>
    <t>常德市第十一中学</t>
  </si>
  <si>
    <t>唐欢</t>
  </si>
  <si>
    <t>课程思政理念下初中音乐教学研究</t>
  </si>
  <si>
    <t>常德外国语学校</t>
  </si>
  <si>
    <t>杨伟</t>
  </si>
  <si>
    <t>高中物理概念教学课堂有效性提问策略研究</t>
  </si>
  <si>
    <t>素养本位的高中地理大单元教学实践研究</t>
  </si>
  <si>
    <t xml:space="preserve"> 常德市郡德学校</t>
  </si>
  <si>
    <t>胡流丽</t>
  </si>
  <si>
    <t>初中学科活动中结构化的作业设计与管理研究</t>
  </si>
  <si>
    <t>郑洁</t>
  </si>
  <si>
    <t>速效艾宾浩斯法在小学英语教学中的实践与应用研究</t>
  </si>
  <si>
    <t>常德市第五中学</t>
  </si>
  <si>
    <t>薛红松</t>
  </si>
  <si>
    <t>基于深度学习的初中数学教学设计研究</t>
  </si>
  <si>
    <t>湖南幼儿师范高等专科学校</t>
  </si>
  <si>
    <t>冯燕</t>
  </si>
  <si>
    <t>地方师范院校支持乡村小学教师专业发展的策略研究</t>
  </si>
  <si>
    <t>蔡湘文</t>
  </si>
  <si>
    <t>寻根树人：湘西北乡村小学“沅澧之风”校本课程开发与实施研究</t>
  </si>
  <si>
    <t>常德市鼎城区淮阳实验学校</t>
  </si>
  <si>
    <t>初中语文跨学科项目化学习的实施策略研究</t>
  </si>
  <si>
    <t>常德市鼎城区武陵小学</t>
  </si>
  <si>
    <t>戴韵梓</t>
  </si>
  <si>
    <t>学习活动观视角下传统文化融合小学英语课堂教学实践研究</t>
  </si>
  <si>
    <t>常德市鼎城区常沅小学</t>
  </si>
  <si>
    <t>宋占飞</t>
  </si>
  <si>
    <t>核心素养视域下小学生阅读能力培养策略研究</t>
  </si>
  <si>
    <t>汉寿县第二中学</t>
  </si>
  <si>
    <t>肖文敏</t>
  </si>
  <si>
    <t>普通高中集体备课整体建构与设计的策略研究</t>
  </si>
  <si>
    <t>徐美</t>
  </si>
  <si>
    <t>小学中高年级课后服务“3331”模式实践研究</t>
  </si>
  <si>
    <t>肖建军</t>
  </si>
  <si>
    <t>“三新”背景下县域高中生本课堂教学模式的研究与实践</t>
  </si>
  <si>
    <t>津市市第三中学</t>
  </si>
  <si>
    <t>李伟</t>
  </si>
  <si>
    <t>本土文化融入学生美育素养培养实践研究</t>
  </si>
  <si>
    <t>津市市第二小学</t>
  </si>
  <si>
    <t>小学生整本书阅读教学实践研究</t>
  </si>
  <si>
    <t>常德经济技术开发区苏家渡小学</t>
  </si>
  <si>
    <t>基于"诗礼乐"的活动课程对小学生人格培育的实践与研究</t>
  </si>
  <si>
    <t>常德经济技术开发区石门桥镇中学</t>
  </si>
  <si>
    <t>立足大单元教学，提升初中课堂教学效率的研究</t>
  </si>
  <si>
    <t>刘银辉</t>
  </si>
  <si>
    <t>教学评一体化理念下梦溪故事作文教学实践研究</t>
  </si>
  <si>
    <t>戴静</t>
  </si>
  <si>
    <t>“双减”背景下城镇小学课后服务校本课程建设的实践研究</t>
  </si>
  <si>
    <t>赵冰清</t>
  </si>
  <si>
    <t>家校陪伴促进学生心理资本提升的实践与研究</t>
  </si>
  <si>
    <t>皮春波</t>
  </si>
  <si>
    <t>初中物理体验式教学模式研究</t>
  </si>
  <si>
    <t>向  军</t>
  </si>
  <si>
    <t>优秀传统文化视野下的初中学生"修身课"实践研究</t>
  </si>
  <si>
    <t>石瑞君</t>
  </si>
  <si>
    <t>小学语文教育中红色基因传承实践研究</t>
  </si>
  <si>
    <t>魏锦燕</t>
  </si>
  <si>
    <t>幼儿园一日活动中体能活动内容与方法的实践研究</t>
  </si>
  <si>
    <t>袁鑫</t>
  </si>
  <si>
    <t>山区农村初中古诗文特色教学实施策略研究</t>
  </si>
  <si>
    <t>民间游戏与"自主游戏"有效结合的实践研究</t>
  </si>
  <si>
    <t>临澧县丁玲小学</t>
  </si>
  <si>
    <t>王春艳</t>
  </si>
  <si>
    <t>核心素养下国学经典与语文教学整合研究</t>
  </si>
  <si>
    <t>临澧县第二完全小学</t>
  </si>
  <si>
    <t>沈宁枝</t>
  </si>
  <si>
    <t>构建小学写字课程教学支架研究</t>
  </si>
  <si>
    <t>临澧县第一中学</t>
  </si>
  <si>
    <t>县域高中物理"探""论""练"教学模式研究</t>
  </si>
  <si>
    <t>刘玉红</t>
  </si>
  <si>
    <t>县域小学依托劳动基地开展劳动教育的实践研究</t>
  </si>
  <si>
    <t>高吉品</t>
  </si>
  <si>
    <t>依托手风琴课程提升乡村孩子美育素养的实践研究</t>
  </si>
  <si>
    <t>侯鹏</t>
  </si>
  <si>
    <t xml:space="preserve">“双减”政策背景下小学校园足球育人功能的研究 </t>
  </si>
  <si>
    <t>徐    杨</t>
  </si>
  <si>
    <t>以"诗词过级"促进小学生古诗词的积累与运用研究</t>
  </si>
  <si>
    <t>赵霞</t>
  </si>
  <si>
    <t>运用积极心理学提升中小学生心理健康水平的实践研究</t>
  </si>
  <si>
    <t>石门县澧斓学校</t>
  </si>
  <si>
    <t>佘志安</t>
  </si>
  <si>
    <t>中华优秀传统文化融入初中德育课程的策略研究</t>
  </si>
  <si>
    <t>石门县第一中学</t>
  </si>
  <si>
    <t>何艳波</t>
  </si>
  <si>
    <t>“三新”时代培养“三新”教师实践研究</t>
  </si>
  <si>
    <t>石门县第五中学</t>
  </si>
  <si>
    <t>陈邱荣</t>
  </si>
  <si>
    <t>农村高中网络联校教研共同体构建实践研究</t>
  </si>
  <si>
    <t>张馨予</t>
  </si>
  <si>
    <t>小学生命教育活动课程设计与实施研究</t>
  </si>
  <si>
    <t>桃源县人民政府</t>
  </si>
  <si>
    <t>汤赛男</t>
  </si>
  <si>
    <t>县域中小学心理健康教育管理体系与运行机制实践研究</t>
  </si>
  <si>
    <t>桃源县第二中学</t>
  </si>
  <si>
    <t>孙子灵</t>
  </si>
  <si>
    <t>高中英语大单元整体教学设计与实施研究</t>
  </si>
  <si>
    <t>桃源县教仁学校</t>
  </si>
  <si>
    <t>谌婷</t>
  </si>
  <si>
    <t>大单元理念下小学语文说明文教学研究</t>
  </si>
  <si>
    <t>桃源县钟家铺中学</t>
  </si>
  <si>
    <t>艾敏</t>
  </si>
  <si>
    <t>积极心理学视角下的农村中小学教师心理建设研究</t>
  </si>
  <si>
    <t>桃源县泥窝潭乡中学</t>
  </si>
  <si>
    <t>符丹</t>
  </si>
  <si>
    <t>初中物理跨学科实践的教学设计与实施研究</t>
  </si>
  <si>
    <t>桃源县黄甲铺乡中学</t>
  </si>
  <si>
    <t>新课改视域下体教融合促进学生健康成长的研究</t>
  </si>
  <si>
    <t>郑亚娟</t>
  </si>
  <si>
    <t xml:space="preserve">教学做合一思想在小学数学教学中的应用研究                          </t>
  </si>
  <si>
    <t>桃源县第九中学</t>
  </si>
  <si>
    <t>郭熙</t>
  </si>
  <si>
    <t>高中英语群文阅读教学研究</t>
  </si>
  <si>
    <t>桃源县枫树维吾尔族回族乡中学</t>
  </si>
  <si>
    <t>庄欣</t>
  </si>
  <si>
    <t>基于学科核心素养培养的农村初中数学作业设计研究</t>
  </si>
  <si>
    <t>常德市武陵区北正街小学</t>
  </si>
  <si>
    <t>马阿妮</t>
  </si>
  <si>
    <t>核心素养视域下小学《道德与法治》大单元教学实践研究</t>
  </si>
  <si>
    <t>常德市武陵区第五小学</t>
  </si>
  <si>
    <t>刘成</t>
  </si>
  <si>
    <t>“双减”背景下学校体教融合路径研究</t>
  </si>
  <si>
    <t>常德市武陵区中建育英小学</t>
  </si>
  <si>
    <t>周君</t>
  </si>
  <si>
    <t>基于创新素养培养的小学科技教育实践研究</t>
  </si>
  <si>
    <t>常德市武陵区育英小学</t>
  </si>
  <si>
    <t>翰墨校园文化背景下的“育中华少年”策略研究</t>
  </si>
  <si>
    <t>常德市武陵区北正街恒大华府小学</t>
  </si>
  <si>
    <t>唐静</t>
  </si>
  <si>
    <t>学校全员读书工程构建研究与实践</t>
  </si>
  <si>
    <t>常德市武陵区中心幼儿园</t>
  </si>
  <si>
    <t>高嘉璟</t>
  </si>
  <si>
    <t>幼小科学衔接视野下幼儿生活准备的实践研究</t>
  </si>
  <si>
    <t>丁凡</t>
  </si>
  <si>
    <t>常德市武陵区实验幼儿园</t>
  </si>
  <si>
    <t>深度学习视域下幼儿园自主游戏支持策略的实践研究</t>
  </si>
  <si>
    <t>常德市武陵区第一小学</t>
  </si>
  <si>
    <t>谢英</t>
  </si>
  <si>
    <t>智慧校园背景下学生“全面+个性”发展的评价研究与实践</t>
  </si>
  <si>
    <t>常德市武陵区东升小学</t>
  </si>
  <si>
    <t>基于核心素养培养的小学数学“综合与实践”教学策略研究</t>
  </si>
  <si>
    <t>张家界天门小学</t>
  </si>
  <si>
    <t>杨智</t>
  </si>
  <si>
    <t>学校课后服务效能提升的 研究</t>
  </si>
  <si>
    <t>张祎</t>
  </si>
  <si>
    <t>构建“故事思政”育人模 式的实践研究</t>
  </si>
  <si>
    <t>张家界市第一中学</t>
  </si>
  <si>
    <t>唐莹晖</t>
  </si>
  <si>
    <t>张家界市教育科学院</t>
  </si>
  <si>
    <t>叶子</t>
  </si>
  <si>
    <t>桑植民歌融入小学音乐教 学研究</t>
  </si>
  <si>
    <t>张家界敦谊小学</t>
  </si>
  <si>
    <t>张家界敦 谊小学</t>
  </si>
  <si>
    <t>依托张家界本土资源落实 劳动教育的实践研究</t>
  </si>
  <si>
    <t>张家界第一幼儿园</t>
  </si>
  <si>
    <t>张家界第 一幼儿园</t>
  </si>
  <si>
    <t>幼儿园教师专业能力提升 实践研究</t>
  </si>
  <si>
    <t>“大思政”背景下民 族地区高中跨学科协 同育人实践研究</t>
  </si>
  <si>
    <t>吴菊</t>
  </si>
  <si>
    <t>幼儿园美术教育生活化的 研究与实践</t>
  </si>
  <si>
    <t>慈利县第一中学</t>
  </si>
  <si>
    <t>“双新"背景下高中数学 课程思政育人实践研究</t>
  </si>
  <si>
    <t>张家界市慈利县教育科学研究室</t>
  </si>
  <si>
    <t>基于主题意义下的农 村中小学英语作业设 计与实施</t>
  </si>
  <si>
    <t>桑植县教育局</t>
  </si>
  <si>
    <t>谷宝玉</t>
  </si>
  <si>
    <t>初中英语“三层级四范式 六目标”写作教学实践研 究</t>
  </si>
  <si>
    <t>桑植县澧源中学</t>
  </si>
  <si>
    <t>徐丹</t>
  </si>
  <si>
    <t>初中道德与法治“三味课 堂，，教学实践与应用</t>
  </si>
  <si>
    <t>张家界第六幼儿园</t>
  </si>
  <si>
    <t>野趣与挑战：户外冒 险游戏提升幼儿运动 核心经验的实践研究</t>
  </si>
  <si>
    <t>向娟</t>
  </si>
  <si>
    <t>基于语文核心素养的 “立体化”阅读研究</t>
  </si>
  <si>
    <t>张家界北门小学</t>
  </si>
  <si>
    <t>“双减”背景下小学 语文主题式单元阅读 教学策略研究</t>
  </si>
  <si>
    <t>罗文先</t>
  </si>
  <si>
    <t>心理健康教育渗透学科教 学的实践研究</t>
  </si>
  <si>
    <t>邹静</t>
  </si>
  <si>
    <t>初中物理教学中培养学生 高阶思维能力的实践研究</t>
  </si>
  <si>
    <t>代瑛</t>
  </si>
  <si>
    <t>基于核心素养的小学古诗 文课堂教学模式研究</t>
  </si>
  <si>
    <t>田金花</t>
  </si>
  <si>
    <t>核心素养视域下单元整体 作业设计研究</t>
  </si>
  <si>
    <t>益阳市第一中学</t>
  </si>
  <si>
    <t>曹剑锋</t>
  </si>
  <si>
    <t>普通高中“五五”德育体系建设研究</t>
  </si>
  <si>
    <t>益阳师范附属小学</t>
  </si>
  <si>
    <t>张益</t>
  </si>
  <si>
    <t>基于文体意识的小学语文课外阅读指导策略研究</t>
  </si>
  <si>
    <t>益阳市教育科学研究院</t>
  </si>
  <si>
    <t>李敏</t>
  </si>
  <si>
    <t>核心素养视域下中小学美育教师职后培训的实践研究</t>
  </si>
  <si>
    <t>杨春</t>
  </si>
  <si>
    <t>家校社协同育人背景下市域家长学校三级指导服务体系的探索与建设</t>
  </si>
  <si>
    <t>益阳市教育局</t>
  </si>
  <si>
    <t>李新华</t>
  </si>
  <si>
    <t>以资源中心建设为抓手构建区域协同育人模式的创新与实践</t>
  </si>
  <si>
    <t>刘海燕</t>
  </si>
  <si>
    <t>《基于核心素养的高中历史教学策略与方法研究》</t>
  </si>
  <si>
    <t>陈胜群</t>
  </si>
  <si>
    <t>以基于SOLO分类理论的科学思维评价为导向的高中生物学教学研究与实践</t>
  </si>
  <si>
    <t xml:space="preserve">徐海丹
</t>
  </si>
  <si>
    <t>提高行政人员素养赋能小学质量提高的实践研究</t>
  </si>
  <si>
    <t>以“六个一”行动为抓手做实中小学德育工作的实践研究</t>
  </si>
  <si>
    <t>益阳医学高等专科学校</t>
  </si>
  <si>
    <t>刘建成</t>
  </si>
  <si>
    <t>“三全育人”理念下中学生劳动教育机制创新研究</t>
  </si>
  <si>
    <t>益阳市安化县梅城镇完小</t>
  </si>
  <si>
    <t>夏国荣</t>
  </si>
  <si>
    <t>农村小学语文项目式主题学习活动的实践探究</t>
  </si>
  <si>
    <t>安化县第二中学</t>
  </si>
  <si>
    <t>魏敏</t>
  </si>
  <si>
    <t>基于新课标新高考的高中数学有效性作业设计策略研究</t>
  </si>
  <si>
    <t>刘毅敏</t>
  </si>
  <si>
    <t>“三新”背景下构建“三感”语文课堂的实践研究</t>
  </si>
  <si>
    <t>陈艺</t>
  </si>
  <si>
    <t>立德树人背景下县城高中英语课程思政的实践研究</t>
  </si>
  <si>
    <t>安化县第一中学</t>
  </si>
  <si>
    <t>付卫红</t>
  </si>
  <si>
    <t>本土红色文化融入高中语文教学的课程思政教学改革研究</t>
  </si>
  <si>
    <t>安化县烟溪镇中心学校</t>
  </si>
  <si>
    <t>镇域内构建小学研训共同体促进教师专业发展的实践研究</t>
  </si>
  <si>
    <t>何海容</t>
  </si>
  <si>
    <t>核心素养视域下农村寄宿制小学语文中高年级语文整本书阅读的实践研究——以“快乐读书吧”为例</t>
  </si>
  <si>
    <t>安化县教师发展中心</t>
  </si>
  <si>
    <t>曹鸿</t>
  </si>
  <si>
    <t>“双减”政策赋能农村小学体育特色化发展的研究与实践</t>
  </si>
  <si>
    <t>蔡翠芳</t>
  </si>
  <si>
    <t>李佩华</t>
  </si>
  <si>
    <t>基于主题意义的初中英语阅读课“教-学-评一体化”设计与实施的研究</t>
  </si>
  <si>
    <t>益阳市大通湖区河坝镇中心完小</t>
  </si>
  <si>
    <t>岳平</t>
  </si>
  <si>
    <t>新课标背景下乡镇小学劳动活动周实践策略研究</t>
  </si>
  <si>
    <t>益阳市大通湖区第二中学</t>
  </si>
  <si>
    <t>骆永红</t>
  </si>
  <si>
    <t>核心素养背景下的农村初中整本书阅读教学的实践研究</t>
  </si>
  <si>
    <t>丁凤姣</t>
  </si>
  <si>
    <t>家校医协同视角下的高中生心理健康综合干预途径的研究</t>
  </si>
  <si>
    <t>益阳市箴言中学</t>
  </si>
  <si>
    <t>刘  成</t>
  </si>
  <si>
    <t>教育数字化背景下高中教师
数字化校本教研的研究与实践</t>
  </si>
  <si>
    <t>赫山区教育科学研究培训中心</t>
  </si>
  <si>
    <t>何沅江</t>
  </si>
  <si>
    <t>思维可视化助力下的英语课堂教学实践研究</t>
  </si>
  <si>
    <t>肖元满</t>
  </si>
  <si>
    <t>小学数学第二、三学段课外作业设计实践研究</t>
  </si>
  <si>
    <t>益阳平高学校</t>
  </si>
  <si>
    <t>益阳平高
学校</t>
  </si>
  <si>
    <t>“2.0信息技术”背景下小学在线集体备课的实践研究</t>
  </si>
  <si>
    <t>曹苹</t>
  </si>
  <si>
    <t xml:space="preserve"> 小学道德与法治“红色文化”主题项目式学习创新与实践</t>
  </si>
  <si>
    <t>王一霄</t>
  </si>
  <si>
    <t>指向立德树人的农村学校学生评价创新的实践研究</t>
  </si>
  <si>
    <t>益阳市芷尔达幼儿园有限公司</t>
  </si>
  <si>
    <t>潘金梅</t>
  </si>
  <si>
    <t>基于项目式活动的幼儿学习与发展研究</t>
  </si>
  <si>
    <t>益阳市赫山区金银山学校</t>
  </si>
  <si>
    <t>周静宜</t>
  </si>
  <si>
    <t>徐雪华</t>
  </si>
  <si>
    <t>县域内语文教师专业发展“3+3”研训模式构建与实施</t>
  </si>
  <si>
    <t>益阳市南县特殊教育学校</t>
  </si>
  <si>
    <t>范智红</t>
  </si>
  <si>
    <t>基于普特融合背景下的1+1+N育人模式的研究</t>
  </si>
  <si>
    <t>南县教学研究室</t>
  </si>
  <si>
    <t>刘敏之</t>
  </si>
  <si>
    <t>高中英语教学中渗透文化教育的实践研究</t>
  </si>
  <si>
    <t>南县第一中学</t>
  </si>
  <si>
    <t>高卫青</t>
  </si>
  <si>
    <t>高中语文整本书阅读之中国古代文学作品阅读策略与实践的研究</t>
  </si>
  <si>
    <t>喻希</t>
  </si>
  <si>
    <t>校园课桌舞对提升小学生创新思维培养的实效性探索</t>
  </si>
  <si>
    <t>程文丽</t>
  </si>
  <si>
    <t>基于核心素养的小学整本书阅读任务群的设计与实施策略研究</t>
  </si>
  <si>
    <t>南县立达中学</t>
  </si>
  <si>
    <t>李雨平</t>
  </si>
  <si>
    <t>农村中小学“防性侵”教育微课程的开发与实践的研究</t>
  </si>
  <si>
    <t>益阳市桃江县幼儿园</t>
  </si>
  <si>
    <t>伍绘齐</t>
  </si>
  <si>
    <t>“桃花江竹玩”幼儿游戏课程设计与实施</t>
  </si>
  <si>
    <t>桃江县第四中学</t>
  </si>
  <si>
    <t>高伟</t>
  </si>
  <si>
    <t>高中生物建构“教学评”信息化体系的有效性策略研究</t>
  </si>
  <si>
    <t>桃江县桃花江镇桂花园小学</t>
  </si>
  <si>
    <t>蓝华梅</t>
  </si>
  <si>
    <t>基于新课标要求的小学阅读生活化实施策略研究</t>
  </si>
  <si>
    <t>桃花江镇中心学校</t>
  </si>
  <si>
    <t>李庆纯</t>
  </si>
  <si>
    <t>初中语文综合性学习中跨学科学习教学策略研究</t>
  </si>
  <si>
    <t>桃花江镇第二初级中学</t>
  </si>
  <si>
    <t>李彦</t>
  </si>
  <si>
    <t>运用信息技术讲好中国故事的初中英语教学策略研究</t>
  </si>
  <si>
    <t>桃江县特殊教育学校</t>
  </si>
  <si>
    <t>刘厚元</t>
  </si>
  <si>
    <t>培智学校信息技术支持下学科融合教学模式的创新实践</t>
  </si>
  <si>
    <t>桃江县武潭镇中心完小</t>
  </si>
  <si>
    <t>夏琼</t>
  </si>
  <si>
    <t>“双减”下乡村区域小学数学生活化作业设计的研究</t>
  </si>
  <si>
    <t>桃江县大栗港镇中心完小</t>
  </si>
  <si>
    <t>指向深度学习的小学数学问题链教学案例研究</t>
  </si>
  <si>
    <t>益阳市桃江县教学研究室</t>
  </si>
  <si>
    <t>邹席</t>
  </si>
  <si>
    <t>小学语文县域推进跨学科学习任务群教研的实践研究</t>
  </si>
  <si>
    <t>李朝辉</t>
  </si>
  <si>
    <t>大概念统摄下的高中政治大单元教学设计与实践</t>
  </si>
  <si>
    <t>徐佳青</t>
  </si>
  <si>
    <t>核心素养下农村初中英语阅读能力提升路径的教学研究与实践</t>
  </si>
  <si>
    <t>益阳市沅江市特殊教育学校</t>
  </si>
  <si>
    <t>柳佳</t>
  </si>
  <si>
    <t>"互联网+"背景下信息技术与特殊教育的深度融合</t>
  </si>
  <si>
    <t>沅江市芙蓉学校</t>
  </si>
  <si>
    <t>运用芦苇开发校园美育实践活动的研究</t>
  </si>
  <si>
    <t>湖南省沅江市第一中学</t>
  </si>
  <si>
    <t>李蓉</t>
  </si>
  <si>
    <t>基于化学学科“科学探究”素养的高中化学课堂教与学的策略研究</t>
  </si>
  <si>
    <t>沅江市教育研究室</t>
  </si>
  <si>
    <t>李艳红</t>
  </si>
  <si>
    <t>项目式学习在农村高中英语课堂教学中的实践研究</t>
  </si>
  <si>
    <t>沅江市琼湖初级中学</t>
  </si>
  <si>
    <t>曾智慧</t>
  </si>
  <si>
    <t>初中心理教育主题活动设计的实践研究</t>
  </si>
  <si>
    <t>沅江市第三中学</t>
  </si>
  <si>
    <t>文亮</t>
  </si>
  <si>
    <t>农村高中新青年教师教育教学能力发展培养实践研究</t>
  </si>
  <si>
    <t>沅江市第二中学</t>
  </si>
  <si>
    <t>周文</t>
  </si>
  <si>
    <t>三基四式:中华优秀传统文化融入学校教育的路径研究</t>
  </si>
  <si>
    <t>沅江市胭脂湖街道初级中学</t>
  </si>
  <si>
    <t>彭艳君</t>
  </si>
  <si>
    <t>在初中美术国画课程中培养学生传统文化素养的实践研究</t>
  </si>
  <si>
    <t>王皓波</t>
  </si>
  <si>
    <t>农村小学践行立德树人的实践研究</t>
  </si>
  <si>
    <t>益阳市资阳区中心幼儿园</t>
  </si>
  <si>
    <t>李胜菊</t>
  </si>
  <si>
    <t>信息技术环境下幼儿品格养成的家园共育策略研究</t>
  </si>
  <si>
    <t>新桥河镇中心学校</t>
  </si>
  <si>
    <t>创建青年教师教研联盟助推乡村教师专业成长的探索与实践</t>
  </si>
  <si>
    <t>益阳市资阳区第一幼儿园</t>
  </si>
  <si>
    <t>周瑛</t>
  </si>
  <si>
    <t>幼小衔接视角下幼儿园社会准备课程建构的实践研究</t>
  </si>
  <si>
    <t>崔丽</t>
  </si>
  <si>
    <t>小学《道德与法制》法治案例可视化开发的实践研究</t>
  </si>
  <si>
    <t>益阳市人民路小学</t>
  </si>
  <si>
    <t>冷月华</t>
  </si>
  <si>
    <t>教育信息化背景下“三环九步”集体备课模式的研究与实践</t>
  </si>
  <si>
    <t>郴州市教育局</t>
  </si>
  <si>
    <t>廖永江</t>
  </si>
  <si>
    <t>区域性深化幼小衔接教学改革的实践与探索</t>
  </si>
  <si>
    <t>郴州市第六中学</t>
  </si>
  <si>
    <t>跟着民俗学劳动——劳动教育本土化实施研究</t>
  </si>
  <si>
    <t>郴州市第一中学</t>
  </si>
  <si>
    <t>郭洪波</t>
  </si>
  <si>
    <t>新高考下高中生生涯规划教育学科渗透研究</t>
  </si>
  <si>
    <t>郴州市教育科学研究院</t>
  </si>
  <si>
    <t>李百炼</t>
  </si>
  <si>
    <t>初中物理“作业设计”及“跨学科实践”教育实践研究</t>
  </si>
  <si>
    <t>朱志虹</t>
  </si>
  <si>
    <t>初中语文大单元“主题式”教学设计研究</t>
  </si>
  <si>
    <t>郴州市第五中学</t>
  </si>
  <si>
    <t>杨鑫</t>
  </si>
  <si>
    <t>新课标背景下初中历史与地理学科融合的实践研究</t>
  </si>
  <si>
    <t>戴林汝</t>
  </si>
  <si>
    <t>新课标背景下初中生物学和生命与健康常识课程融合的实践研究</t>
  </si>
  <si>
    <t>邓跃武</t>
  </si>
  <si>
    <t>基于新课标下的初中美术大单元教学设计实践探索</t>
  </si>
  <si>
    <t>李爱勇</t>
  </si>
  <si>
    <t>“班际成长共同体”促进学校高质量发展研究实践</t>
  </si>
  <si>
    <t>朱一鑫</t>
  </si>
  <si>
    <t>基于思维品质培养的高中历史大单元教学设计与实施研究</t>
  </si>
  <si>
    <t>郴州市特殊教育中心学校</t>
  </si>
  <si>
    <t>廖茂花</t>
  </si>
  <si>
    <t>特殊教育学校培智生劳动教育校本化实施研究</t>
  </si>
  <si>
    <t>蒋华春</t>
  </si>
  <si>
    <t>教师年轻化的学校青年教师培养策略研究——以郴州市第一中学北校区为例</t>
  </si>
  <si>
    <t>陈大初</t>
  </si>
  <si>
    <t>“四新”背景下县域高中数学创新人才培养</t>
  </si>
  <si>
    <t>安仁县实验学校</t>
  </si>
  <si>
    <t>幼小衔接阶段积极心理学故事的教育教学策略研究</t>
  </si>
  <si>
    <t>陈兰兰</t>
  </si>
  <si>
    <t>基于小学《道德与法治》背景下小学高年级“爱家乡”主题班会的实践与探索</t>
  </si>
  <si>
    <t>安仁县城关镇中心小学</t>
  </si>
  <si>
    <t>谭孝和</t>
  </si>
  <si>
    <t>小学作业设计质量的研究与提升</t>
  </si>
  <si>
    <t>侯冬发</t>
  </si>
  <si>
    <t>县域高中语文名师工作室创建困境与策略研究</t>
  </si>
  <si>
    <t>袁利红</t>
  </si>
  <si>
    <t>安仁县合唱教育深层推进的探索与研究</t>
  </si>
  <si>
    <t>曾雄兵</t>
  </si>
  <si>
    <t>“家校社”+专业机构四位一体联动育人模式的实践研究</t>
  </si>
  <si>
    <t>郴州市东风小学</t>
  </si>
  <si>
    <t>邓慧</t>
  </si>
  <si>
    <t>小学语文高段思辨性整本书阅读教学策略研究</t>
  </si>
  <si>
    <t>桂东县沤江第一完全小学</t>
  </si>
  <si>
    <t>郭学礼</t>
  </si>
  <si>
    <t>“双减”背景下基于核心素养的小学数学单元整体分层作业设计的研究</t>
  </si>
  <si>
    <t>湖南省桂东县第一中学</t>
  </si>
  <si>
    <t>郭中桢</t>
  </si>
  <si>
    <t>体育运动对中小学抑郁症等“特异体质”学生的影响研究</t>
  </si>
  <si>
    <t>王小明</t>
  </si>
  <si>
    <t>中小学心理班会的设计与实施</t>
  </si>
  <si>
    <t>邓稳祥</t>
  </si>
  <si>
    <t>新理念下音乐课堂教学合作意识培养的研究</t>
  </si>
  <si>
    <t>郴州市桂阳县第三中学</t>
  </si>
  <si>
    <t>蒋水源</t>
  </si>
  <si>
    <t>教育数字化背景下县域高中主题班会课程资源开发的实践研究</t>
  </si>
  <si>
    <t>桂阳县城南幼儿园</t>
  </si>
  <si>
    <t>罗忠文</t>
  </si>
  <si>
    <t>幼儿园教育环境质量与幼儿语言学习发展水平的相关性研究</t>
  </si>
  <si>
    <t>桂阳县士杰幼儿园</t>
  </si>
  <si>
    <t>侯永春</t>
  </si>
  <si>
    <t>寓品德教育于幼儿园生活和游戏中的探究</t>
  </si>
  <si>
    <t>郴州市桂阳县芙蓉完小</t>
  </si>
  <si>
    <t>雷佩云</t>
  </si>
  <si>
    <t>家、校、社“三位一体”的小学生心理健康教育实践研究</t>
  </si>
  <si>
    <t>桂阳县士杰学校</t>
  </si>
  <si>
    <t>何晓慧</t>
  </si>
  <si>
    <t>新课标理念下基于生活的小学语文口语交际教学典型课例研究</t>
  </si>
  <si>
    <t>桂阳县北关完小</t>
  </si>
  <si>
    <t>周牡丹</t>
  </si>
  <si>
    <t>小学数学作业分层设计与实践研究</t>
  </si>
  <si>
    <t>肖小花</t>
  </si>
  <si>
    <t>乡村小学童声合唱方法和策略的研究</t>
  </si>
  <si>
    <t>郴州市桂阳县龙潭中学</t>
  </si>
  <si>
    <t>谢丰华</t>
  </si>
  <si>
    <t>初中语文课堂作业设计与批改研究</t>
  </si>
  <si>
    <t>桂阳县东风中学</t>
  </si>
  <si>
    <t>李颖锋</t>
  </si>
  <si>
    <t>初中乡土历史专题教育的研究</t>
  </si>
  <si>
    <t>桂阳县第一中学</t>
  </si>
  <si>
    <t>吴平文</t>
  </si>
  <si>
    <t>大健康教育与高中生思政教育融合研究</t>
  </si>
  <si>
    <t>桂阳县蓉城中学</t>
  </si>
  <si>
    <t>欧阳光生</t>
  </si>
  <si>
    <t>服务乡村振兴的普通高中劳动教育的路径探索</t>
  </si>
  <si>
    <t>桂阳县特殊教育学校</t>
  </si>
  <si>
    <t>何柳青</t>
  </si>
  <si>
    <t>新时代培智学生劳动技能课程资源开发与利用研究</t>
  </si>
  <si>
    <t>林鹏飞</t>
  </si>
  <si>
    <t>“三新”背景下初高中英语教学衔接的问题与策略研究</t>
  </si>
  <si>
    <t>嘉禾县幼儿园</t>
  </si>
  <si>
    <t>谢芳</t>
  </si>
  <si>
    <t>幼儿园主题式幼小衔接园本活动课程的建设</t>
  </si>
  <si>
    <t>刘明芳</t>
  </si>
  <si>
    <t>幼儿园美术手工课程实践研究</t>
  </si>
  <si>
    <t>嘉禾县广发镇中心学校</t>
  </si>
  <si>
    <t>肖洪番</t>
  </si>
  <si>
    <t>以创新综合评价改革激发学生内在发展动力的实践研究</t>
  </si>
  <si>
    <t>郴州市嘉禾县珠泉完小</t>
  </si>
  <si>
    <t>彭华军</t>
  </si>
  <si>
    <t>中华优秀传统文化与小学德育教育深度融合的实践研究</t>
  </si>
  <si>
    <t>郴州市嘉禾县珠泉二完小</t>
  </si>
  <si>
    <t>李琼</t>
  </si>
  <si>
    <t>新时代小学劳动教育课程开发与实践研究</t>
  </si>
  <si>
    <t>李晓兰</t>
  </si>
  <si>
    <t>嘉禾县珠泉完小“泉润少年”整体课程规划</t>
  </si>
  <si>
    <t>湖南省郴州市嘉禾县第五中学</t>
  </si>
  <si>
    <t>黄艳</t>
  </si>
  <si>
    <t>高中英语读写结合“三段六步”教学模式的研究与实践</t>
  </si>
  <si>
    <t>嘉禾县文家学校</t>
  </si>
  <si>
    <t>曾丽玲</t>
  </si>
  <si>
    <t>基于学生核心素养发展的“君品”课程体系的开发与实施</t>
  </si>
  <si>
    <t>郴州市临武县第一中学</t>
  </si>
  <si>
    <t>王日军</t>
  </si>
  <si>
    <t>借助现代教育技术和校本教研促进教师专业发展的研究</t>
  </si>
  <si>
    <t>郴州市临武县第一完全小学</t>
  </si>
  <si>
    <t>蒋电春</t>
  </si>
  <si>
    <t>基于“第二课堂”的小学劳动教育“项目+活动”实践研究</t>
  </si>
  <si>
    <t>郴州市临武县第三中学</t>
  </si>
  <si>
    <t>黄华锋</t>
  </si>
  <si>
    <t>初中物理化学实践活动与核心素养相融合的研究</t>
  </si>
  <si>
    <t>临武县教育科学研究室</t>
  </si>
  <si>
    <t>曹小娟</t>
  </si>
  <si>
    <t>学习任务群视域下初中语文大单元教学策略研究</t>
  </si>
  <si>
    <t>临武县第九完全小学</t>
  </si>
  <si>
    <t>苏慧霞</t>
  </si>
  <si>
    <t>利用微课助力小学幼小衔接工作的实践研究</t>
  </si>
  <si>
    <t>罗海燕</t>
  </si>
  <si>
    <t>低年级写话教学的有效性策略研究</t>
  </si>
  <si>
    <t>临武县第六中学</t>
  </si>
  <si>
    <t>胡广华</t>
  </si>
  <si>
    <t>大国国民品德素养在县域初中生中的培育实践研究</t>
  </si>
  <si>
    <t>临武县第二中学</t>
  </si>
  <si>
    <t>蒋平生</t>
  </si>
  <si>
    <t>高中语文阅读教学策略的探究</t>
  </si>
  <si>
    <t>汝城县思源实验学校</t>
  </si>
  <si>
    <t>朱牡丹</t>
  </si>
  <si>
    <t>小学数学线上线下融合教学的策略研究</t>
  </si>
  <si>
    <t>汝城县第一中学</t>
  </si>
  <si>
    <t>叶优良</t>
  </si>
  <si>
    <t>关于普通高中“大思政课”实施路径的探索</t>
  </si>
  <si>
    <t>刘丽</t>
  </si>
  <si>
    <t>武术在城区中小学发展的长效机制研究—以汝城县为例</t>
  </si>
  <si>
    <t>王小琴</t>
  </si>
  <si>
    <t>幼儿园混班户外自主游戏中教师的观察策略研究</t>
  </si>
  <si>
    <t>郴州市第二中学</t>
  </si>
  <si>
    <t>李海勇</t>
  </si>
  <si>
    <t>以特色校本课程的开发与实施助推教育教学质量提升</t>
  </si>
  <si>
    <t>郴州市第五完全小学</t>
  </si>
  <si>
    <t>胡路波</t>
  </si>
  <si>
    <t>“问题学生”家校协同育人机制研究</t>
  </si>
  <si>
    <t>郴州市第一完全小学</t>
  </si>
  <si>
    <t>欧阳莉</t>
  </si>
  <si>
    <t>“双减”背景下小学语文单元作业设计的开发与实践研究</t>
  </si>
  <si>
    <t>朱小芬</t>
  </si>
  <si>
    <t>基于小学青年教师问题和需求的校本培训模式实践研究</t>
  </si>
  <si>
    <t>郴州市宜章县湘南红军学校</t>
  </si>
  <si>
    <t>宜章县湘南红军学校</t>
  </si>
  <si>
    <t>有效降低幼小衔接坡度的实践探究</t>
  </si>
  <si>
    <t>宜章县玉溪镇城南小学</t>
  </si>
  <si>
    <t>曹莉</t>
  </si>
  <si>
    <t>德育活动促进学生品德构建的研究</t>
  </si>
  <si>
    <t>宜章县教育局</t>
  </si>
  <si>
    <t>曹群友</t>
  </si>
  <si>
    <t>思政教育在小学数学教学中的有机融入研究</t>
  </si>
  <si>
    <t>宜章县第十三中学</t>
  </si>
  <si>
    <t>黄思华</t>
  </si>
  <si>
    <t>后疫情时代提高初中生自我约束力研究</t>
  </si>
  <si>
    <t>宜章县教育教学服务中心</t>
  </si>
  <si>
    <t>彭华英</t>
  </si>
  <si>
    <t>基于单元主题意义的初中英语“以读促写”教学模式实践与研究</t>
  </si>
  <si>
    <t>宜章县第一中学</t>
  </si>
  <si>
    <t>戴晓春</t>
  </si>
  <si>
    <t>基于校园及周边资源的地理研学实践课程的开发与实施研究</t>
  </si>
  <si>
    <t>张永强</t>
  </si>
  <si>
    <t>高中生物学教学中渗透科普教育的实践探索</t>
  </si>
  <si>
    <t>资兴市幼儿园</t>
  </si>
  <si>
    <t>钟荣</t>
  </si>
  <si>
    <t>美育视域下幼儿园音乐教育园本课程实践研究</t>
  </si>
  <si>
    <t>资兴市特殊教育学校</t>
  </si>
  <si>
    <t>樊小清</t>
  </si>
  <si>
    <t>四线县域幼儿园学前融合教育模式实践探究</t>
  </si>
  <si>
    <t>袁小华</t>
  </si>
  <si>
    <t>县域培智学校职业教育课程开发与实施</t>
  </si>
  <si>
    <t>永州市第一幼儿园</t>
  </si>
  <si>
    <t>乡村振兴背景下偏远地区乡镇幼儿园混龄教育模式的改革与实践研究</t>
  </si>
  <si>
    <t>永州市第一中学</t>
  </si>
  <si>
    <t>唐丽玲</t>
  </si>
  <si>
    <t>高中编程教学中计算思维培养的实践研究</t>
  </si>
  <si>
    <t>永州市特殊教育学校</t>
  </si>
  <si>
    <t>何玉荣</t>
  </si>
  <si>
    <t>听障学生“四线并行，四维一体”心育模式建构与实践研究</t>
  </si>
  <si>
    <t>永州市教育科学研究院</t>
  </si>
  <si>
    <t>幼儿园户外自主游戏本土化实践研究</t>
  </si>
  <si>
    <t>邓文远</t>
  </si>
  <si>
    <t>基于学科核心素养培育的高中物理实验教学改革与创新研究</t>
  </si>
  <si>
    <t>区域性普通高中大面积提升教学质量的实践研究</t>
  </si>
  <si>
    <t>邓旭明</t>
  </si>
  <si>
    <t>县城普通高中英语教师专业发展共同体建设与实践研究——以永州市为例</t>
  </si>
  <si>
    <t>杨超标</t>
  </si>
  <si>
    <t>民族地区整体推进大阅读体系构建研究</t>
  </si>
  <si>
    <t>龙路云</t>
  </si>
  <si>
    <t>基于核心素养的中学化学实验创新研究与实践</t>
  </si>
  <si>
    <t>王受吉</t>
  </si>
  <si>
    <t>高中历史必修课本“诗意课堂”教学资源建设</t>
  </si>
  <si>
    <t>唐碧星</t>
  </si>
  <si>
    <t>高中生物课程思政资源开发研究</t>
  </si>
  <si>
    <t>唐小艳</t>
  </si>
  <si>
    <t>基于“读写一体”的高中单元作文体系的构建与实践研究</t>
  </si>
  <si>
    <t>唐雪艳</t>
  </si>
  <si>
    <t>单元整体教学视域下的高中英语写作教学实践研究</t>
  </si>
  <si>
    <t>永州市第四中学</t>
  </si>
  <si>
    <t>蒋丽君</t>
  </si>
  <si>
    <t>“五育五动五融合”心理健康教育模式创新与实践研究</t>
  </si>
  <si>
    <t>刘兴宇</t>
  </si>
  <si>
    <t>核心素养视域下“四生课堂”在生物课堂的实践研究</t>
  </si>
  <si>
    <t>何永芳</t>
  </si>
  <si>
    <t>高中文言文情境化教学研究</t>
  </si>
  <si>
    <t>蒋小辉</t>
  </si>
  <si>
    <t>高中物理情景化教学研究</t>
  </si>
  <si>
    <t>永州柳子中学</t>
  </si>
  <si>
    <t>刘明涛</t>
  </si>
  <si>
    <t>“一体双翼三融合”初中德育体系的建设与实践研究</t>
  </si>
  <si>
    <t>初中生物跨学科实践校本课程开发与实施研究</t>
  </si>
  <si>
    <t>永州市蘋洲小学</t>
  </si>
  <si>
    <t>刘芳萍</t>
  </si>
  <si>
    <t>小学数学“教学评一体化”课堂教学范式与实践</t>
  </si>
  <si>
    <t>吴又学</t>
  </si>
  <si>
    <t>义务教育阶段特殊教育课程学业质量评价改革研究</t>
  </si>
  <si>
    <t>尹晶晶</t>
  </si>
  <si>
    <t>杨国斌</t>
  </si>
  <si>
    <t>普通高中历史课程思政教学策略创新研究</t>
  </si>
  <si>
    <t>文加友</t>
  </si>
  <si>
    <t>永州市向日葵工程特色思政课程实施策略创新研究</t>
  </si>
  <si>
    <t>廖智慧</t>
  </si>
  <si>
    <t>中小学心理健康教育一体化推进机制建设与实践研究</t>
  </si>
  <si>
    <t>永州师范高等专科学校</t>
  </si>
  <si>
    <t>刘学民</t>
  </si>
  <si>
    <t>核心素养视域下小学数学教学模式的实践研究</t>
  </si>
  <si>
    <t>魏辉彦</t>
  </si>
  <si>
    <t>健康中国背景下小学生心理健康教育与小学语文学科教学的融合研究</t>
  </si>
  <si>
    <t>陈桃丽</t>
  </si>
  <si>
    <t>双减背景下小学班主任核心素养的培育研究</t>
  </si>
  <si>
    <t>李富龙</t>
  </si>
  <si>
    <t xml:space="preserve">传统文化背景下中国画元素融入儿童绘本的策略研究  </t>
  </si>
  <si>
    <t>陈旖旎</t>
  </si>
  <si>
    <t>幼儿园教师专业观察能力的培训课程建构与实践</t>
  </si>
  <si>
    <t>唐倩</t>
  </si>
  <si>
    <t>审美视域下小学语文朗读教学研究</t>
  </si>
  <si>
    <t>唐飞云</t>
  </si>
  <si>
    <t>基于单元整体设计的初中英语语音教学策略研究</t>
  </si>
  <si>
    <t>肖丙珍</t>
  </si>
  <si>
    <t>“双减”政策下乡村小学课后服务育人方式变革契机与路径提升研究</t>
  </si>
  <si>
    <t>李 鑫</t>
  </si>
  <si>
    <t>周 璞</t>
  </si>
  <si>
    <t>AR技术在欠发达地区小学科学课程的嵌入与应用研究</t>
  </si>
  <si>
    <t>邓英</t>
  </si>
  <si>
    <t>基于个体及社会需求的县域非示范性普通高中学校多样化办学策略研究</t>
  </si>
  <si>
    <t>永州市道县第四小学</t>
  </si>
  <si>
    <t>文云花</t>
  </si>
  <si>
    <t>大思政视域下小学移动思政课教学模式的探索与实践研究</t>
  </si>
  <si>
    <t>道县第三小学</t>
  </si>
  <si>
    <t>小学“整校推进”校本研修模式的应用探究</t>
  </si>
  <si>
    <t>杨马良</t>
  </si>
  <si>
    <t>农村小学综合实践活动实施现状与对策</t>
  </si>
  <si>
    <t>何昶</t>
  </si>
  <si>
    <t>智慧信息技术与化学教学深度融合研究</t>
  </si>
  <si>
    <t>刘艺</t>
  </si>
  <si>
    <t>普通高中高水平艺考生培养路径及现实困境研究</t>
  </si>
  <si>
    <t>李龙秀</t>
  </si>
  <si>
    <t>“问题主线”教学法在初中历史教学中的运用研究</t>
  </si>
  <si>
    <t>永州市东安县舜德学校</t>
  </si>
  <si>
    <t>蒋旭玲</t>
  </si>
  <si>
    <t>五雅德育体系的建构与实施研究</t>
  </si>
  <si>
    <t>永州市东安县白牙市镇第二小学</t>
  </si>
  <si>
    <t>刘嵘</t>
  </si>
  <si>
    <t>新时代农村地区小学红色教育实践研究</t>
  </si>
  <si>
    <t>永州市东安县第一中学</t>
  </si>
  <si>
    <t>唐善林</t>
  </si>
  <si>
    <t>基于学生核心素养培育的高中地理大单元教学实践研究</t>
  </si>
  <si>
    <t>永州市东安县井头圩镇中心小学</t>
  </si>
  <si>
    <t>农村非完整家庭留守儿童关爱教育的实践与研究</t>
  </si>
  <si>
    <t>欧阳明</t>
  </si>
  <si>
    <t>基于教学评一体化的备课专业化整校推进实践研究</t>
  </si>
  <si>
    <t>江华瑶族自治县教师进修学校</t>
  </si>
  <si>
    <t>中小学心理健康教育培训者培养数字化课程建设</t>
  </si>
  <si>
    <t>阳煜</t>
  </si>
  <si>
    <t>瑶族美育课程开发与实施</t>
  </si>
  <si>
    <t>江华瑶族自治县芙蓉学校</t>
  </si>
  <si>
    <t>蒋才国</t>
  </si>
  <si>
    <t>治理现代化视域下中小学治理主体赋能研究</t>
  </si>
  <si>
    <t>江华瑶族自治县第二中学</t>
  </si>
  <si>
    <t>刘俊</t>
  </si>
  <si>
    <t>高中校园欺凌的有效预防与对策研究</t>
  </si>
  <si>
    <t>江华瑶族自治县涛圩镇上游完全小学</t>
  </si>
  <si>
    <t>卢代辉</t>
  </si>
  <si>
    <t>瑶族传统体肓项目进校园的课程开发与实施</t>
  </si>
  <si>
    <t>江华瑶族自治县教育科学研究室</t>
  </si>
  <si>
    <t>基于边远山区教育优质均衡发展的城乡教研共同体建设研究</t>
  </si>
  <si>
    <t>蓝山县</t>
  </si>
  <si>
    <t>湖南省永州市蓝山县民族中学</t>
  </si>
  <si>
    <t>唐圣刚</t>
  </si>
  <si>
    <t>基层初中班级物理实验角建设研究</t>
  </si>
  <si>
    <t>永州市冷水滩区凤凰小学</t>
  </si>
  <si>
    <t>曾满君</t>
  </si>
  <si>
    <t>农村小学低年级学生整本书阅读与创意表达融合的实践研究</t>
  </si>
  <si>
    <t>永州市冷水滩区教育科学研究中心</t>
  </si>
  <si>
    <t>周文慧</t>
  </si>
  <si>
    <t>“基地—课程—评价”一体化的劳动素养培育新模式探索与实践</t>
  </si>
  <si>
    <t>永州市冷水滩区才子小学</t>
  </si>
  <si>
    <t>魏芳</t>
  </si>
  <si>
    <t>基于慕课的翻转课堂在小学科学教育中的应用研究</t>
  </si>
  <si>
    <t>永州市第二中学</t>
  </si>
  <si>
    <t>陈燕</t>
  </si>
  <si>
    <t>“同课异构”在高中化学校本教研中的应用研究</t>
  </si>
  <si>
    <t>永州市零陵区教育研究电化教学中心</t>
  </si>
  <si>
    <t>何涛林</t>
  </si>
  <si>
    <t>跨学校、跨学段、跨学科教研共同体的构建与运行机制研究</t>
  </si>
  <si>
    <t>永州市第九中学</t>
  </si>
  <si>
    <t>李凌云</t>
  </si>
  <si>
    <t>中学语文学习任务群实施的生本途径与实践创新研究</t>
  </si>
  <si>
    <t>蔡慧</t>
  </si>
  <si>
    <t>嵌入学习过程的学业述评理念、规则及流程研究</t>
  </si>
  <si>
    <t>永州市零陵区神仙岭小学</t>
  </si>
  <si>
    <t>蒋逢新</t>
  </si>
  <si>
    <t>党建引领下边缘地区小学教育教学管理新模式的构建与实践</t>
  </si>
  <si>
    <t>毛芬芬</t>
  </si>
  <si>
    <t xml:space="preserve">基于“双减”时代背景下中小学心理健康教育“四五六”模式的构建研究 </t>
  </si>
  <si>
    <t>永州市零陵区教师发展中心</t>
  </si>
  <si>
    <t>李超</t>
  </si>
  <si>
    <t>新课程视域下基于学情的小学语文课外作业设计及优化研究</t>
  </si>
  <si>
    <t>唐子君</t>
  </si>
  <si>
    <t>立德树人视角下红色文化融入小学语文教学实践研究</t>
  </si>
  <si>
    <t>永州市宁远县教育局</t>
  </si>
  <si>
    <t>宁远县教育局</t>
  </si>
  <si>
    <t>县域教育监测评价体系创新构建与长效实践策略研究</t>
  </si>
  <si>
    <t>唐蓉</t>
  </si>
  <si>
    <t>以整本书阅读推进少数民族地区的高中和美课堂教学模式构建的策略探究</t>
  </si>
  <si>
    <t>李友梅</t>
  </si>
  <si>
    <t>“双减”背景下“四环六步”赋能课堂改革的实践研究</t>
  </si>
  <si>
    <t>尹珍利</t>
  </si>
  <si>
    <t>名师工作室工作机制与教师培养模式研究</t>
  </si>
  <si>
    <t>宁远县明德湘南学校</t>
  </si>
  <si>
    <t>“三生·四环节”大循环课堂教学模式的探究</t>
  </si>
  <si>
    <t>永州市宁远县印山小学</t>
  </si>
  <si>
    <t>刘朝明</t>
  </si>
  <si>
    <t>“双减”背景下特色社团融入小学课后服务工作的实践研究</t>
  </si>
  <si>
    <t>永州市祁阳市中心幼儿园</t>
  </si>
  <si>
    <t>刘现玉</t>
  </si>
  <si>
    <t>“新课标”视域下做好幼小科学衔接的实践研究</t>
  </si>
  <si>
    <t>魏爱萍</t>
  </si>
  <si>
    <t>农村小学留守儿童心理援助实践研究</t>
  </si>
  <si>
    <t>周建军</t>
  </si>
  <si>
    <t>教育数字化“极简”应用，助力乡村小规模学校发展与实践研究</t>
  </si>
  <si>
    <t>伍萍</t>
  </si>
  <si>
    <t>农村小学数学自主探究课堂教学模式研究</t>
  </si>
  <si>
    <t>付香成</t>
  </si>
  <si>
    <t>课改背景下农村高中语文“群文阅读”的困境与突围研究</t>
  </si>
  <si>
    <t>黄琨</t>
  </si>
  <si>
    <t>县域普通高中特殊学情学生的思政德育教育实践研究</t>
  </si>
  <si>
    <t>蒋笃家</t>
  </si>
  <si>
    <t>“1+1+N共同体”助推全县小规模学校整体办学水平提升的模式研究</t>
  </si>
  <si>
    <t>何军雄</t>
  </si>
  <si>
    <t>数字化背景下项目式学习在薄弱高中的实践研究</t>
  </si>
  <si>
    <t>何丽</t>
  </si>
  <si>
    <t>基于新课标的小学大情境教学实践探索</t>
  </si>
  <si>
    <t>蒋小华</t>
  </si>
  <si>
    <t>基于社会主义核心价值观的中小学养成教育路径研究</t>
  </si>
  <si>
    <t>肖铁兵</t>
  </si>
  <si>
    <t>基于学习社区的校本研修模式研究</t>
  </si>
  <si>
    <t>新田县云梯学校</t>
  </si>
  <si>
    <t>全员阅读助力“五育并举”策略探索与实践研究</t>
  </si>
  <si>
    <t>刘庆</t>
  </si>
  <si>
    <t>芙蓉网络校联体建设与应用</t>
  </si>
  <si>
    <t>怀化市铁路第一中学</t>
  </si>
  <si>
    <t>刘蓉</t>
  </si>
  <si>
    <t>积极心理资本视域下高中生生命意义感提升的实践研究</t>
  </si>
  <si>
    <t>提升高中生思辨能力的语言表达活动研究</t>
  </si>
  <si>
    <t>怀化市铁路第二中学</t>
  </si>
  <si>
    <t>周千明</t>
  </si>
  <si>
    <t>三位一体：提升七年级数学学困生运算能力的教学策略研究</t>
  </si>
  <si>
    <t>怀化市教育科学研究院</t>
  </si>
  <si>
    <t>欧阳晓梅</t>
  </si>
  <si>
    <t>基于“观课议课”促进教师专业发展的实践研究</t>
  </si>
  <si>
    <t>陈燕玲</t>
  </si>
  <si>
    <t>“三新”背景下地方红色文化资源融入高中英语课程的实践研究</t>
  </si>
  <si>
    <t>怀化学院云谷实验学校</t>
  </si>
  <si>
    <t>张丽</t>
  </si>
  <si>
    <t>高校支持背景下中小学校开设游泳课程的实践研究</t>
  </si>
  <si>
    <t>怀化市第二中学</t>
  </si>
  <si>
    <t>翁霞</t>
  </si>
  <si>
    <t>“双减”背景下城区中学实施家校沟通策略研究</t>
  </si>
  <si>
    <t>郑芳</t>
  </si>
  <si>
    <t>初中英语单元主题项目式学习（PBL）的实践研究</t>
  </si>
  <si>
    <t>赵佳韵</t>
  </si>
  <si>
    <t>构建跨地域初中历史网络共享课堂的实践研究</t>
  </si>
  <si>
    <t>尹桂花</t>
  </si>
  <si>
    <t>初中生物学与劳动教育跨学科实践的校本化研究</t>
  </si>
  <si>
    <t>丁湘宁</t>
  </si>
  <si>
    <t>基于跨学科实践的校园百草园的建设及利用研究</t>
  </si>
  <si>
    <t>怀化市幼儿园</t>
  </si>
  <si>
    <t>罗荣辉</t>
  </si>
  <si>
    <t>幼小科学衔接背景下的“童玩”课程重塑与创新实践研究</t>
  </si>
  <si>
    <t>杨生华</t>
  </si>
  <si>
    <t>基于高中数学高阶思维培养的结构化课堂设计的研究</t>
  </si>
  <si>
    <t>刘正辉</t>
  </si>
  <si>
    <t>家校合作模式下的高中语文阅读策略研究——以怀化是铁路第一中学高一年级为例</t>
  </si>
  <si>
    <t>怀化市宏宇小学</t>
  </si>
  <si>
    <t>贺灵</t>
  </si>
  <si>
    <t>城区小学“三位一体”劳动教育实践研究</t>
  </si>
  <si>
    <t>刘勇</t>
  </si>
  <si>
    <t>“生活化”地理实践力活动在初中学校实施路径的研究</t>
  </si>
  <si>
    <t>张蓝丹</t>
  </si>
  <si>
    <t>分级阅读融入小初英语教学衔接的实践研究</t>
  </si>
  <si>
    <t>怀化师范高等专科学校</t>
  </si>
  <si>
    <t>肖美珍</t>
  </si>
  <si>
    <t>“大思政课”视域下地方红色文化融入中小学思政课教学改革研究</t>
  </si>
  <si>
    <t>曾莉</t>
  </si>
  <si>
    <t>民间游戏融入幼儿园课程的实践研究</t>
  </si>
  <si>
    <t>冯莉</t>
  </si>
  <si>
    <t>核心素养视角下传统文化在少数民族地区乡村初中劳动教育中的应用</t>
  </si>
  <si>
    <t>怀化市鹤城区教育事务中心教育教学研究部</t>
  </si>
  <si>
    <t>蒋海燕</t>
  </si>
  <si>
    <t>基于循证课例研究的区域研修模型构建研究</t>
  </si>
  <si>
    <t>怀化市鹤城区芙蓉学校</t>
  </si>
  <si>
    <t>石通林</t>
  </si>
  <si>
    <t>芙蓉学校“三园三段三协同”特色劳动课程的实践研究</t>
  </si>
  <si>
    <t>怀化市人民路小学</t>
  </si>
  <si>
    <t>刘彪</t>
  </si>
  <si>
    <t>核心素养视域下小学数学“图形与集合”领域课堂教学模型的构建与实践研究</t>
  </si>
  <si>
    <t>怀化市集贤学校</t>
  </si>
  <si>
    <t>肖诚英</t>
  </si>
  <si>
    <t>新建学校青年教师培训“双相融合”模式构建与实践研究</t>
  </si>
  <si>
    <t>怀化市红星路小学</t>
  </si>
  <si>
    <t>申邵梅</t>
  </si>
  <si>
    <t>“三位一体”视域下单亲家庭儿童过度心理防御的干预策略研究</t>
  </si>
  <si>
    <t>怀化市太平桥小学</t>
  </si>
  <si>
    <t>向慧君</t>
  </si>
  <si>
    <t>在建制班合唱教学中发展学生创意实践能力的探索与研究</t>
  </si>
  <si>
    <t>怀化市湖天中学</t>
  </si>
  <si>
    <t>彭俊</t>
  </si>
  <si>
    <t>创新素养导向的偏远地区高中化学竞赛模式研究</t>
  </si>
  <si>
    <t>米智超</t>
  </si>
  <si>
    <t>核心素养背景下中国优秀传统文化融入高中英语教学实践研究</t>
  </si>
  <si>
    <t>杨 芳</t>
  </si>
  <si>
    <t>“双新”背景下高中地理校本课程开发与实施的策略研究</t>
  </si>
  <si>
    <t>周玉林</t>
  </si>
  <si>
    <t>乡村振兴背景下高中地理“五化一体”实景式教学模式的构建与实践研究</t>
  </si>
  <si>
    <t>怀化市武陵中学</t>
  </si>
  <si>
    <t>核心素养导向的初中课后服务多彩体育社团课构建研究</t>
  </si>
  <si>
    <t>张冬华</t>
  </si>
  <si>
    <t>大概念视角下的初中“图说历史”项目式教学设计与实践研究</t>
  </si>
  <si>
    <t>怀化市铁路第一小学</t>
  </si>
  <si>
    <t>罗孝材</t>
  </si>
  <si>
    <t>新课标背景下小学科学学科学习习惯培养的实践研究</t>
  </si>
  <si>
    <t>陈俊余</t>
  </si>
  <si>
    <t>班级合唱教学促进小学生心理健康教育的实践研究</t>
  </si>
  <si>
    <t>怀化市洪江区东方红完全小学校</t>
  </si>
  <si>
    <t>朱颖</t>
  </si>
  <si>
    <t>将本土洪商文化嵌入思政课程的实践研究</t>
  </si>
  <si>
    <t>怀化市洪江区教育研究室</t>
  </si>
  <si>
    <t>谌凤山</t>
  </si>
  <si>
    <t>中学历史践行新时代“高势位”爱国主义教育研究</t>
  </si>
  <si>
    <t>怀化市洪江市华韵实验学校</t>
  </si>
  <si>
    <t>杨镇华</t>
  </si>
  <si>
    <t>安江农耕文化融入中小学课程思政的逻辑理路和实践路径研究</t>
  </si>
  <si>
    <t>洪江市托口镇中学</t>
  </si>
  <si>
    <t>李云贵</t>
  </si>
  <si>
    <t>“非遗”手工艺与劳动课程融合的探索与实践</t>
  </si>
  <si>
    <t>洪江市安江幼儿园</t>
  </si>
  <si>
    <t>高虹玉</t>
  </si>
  <si>
    <t>播下种子，收获希望—幼儿园农耕劳动课程实施研究</t>
  </si>
  <si>
    <t>洪江市黔城镇双溪中心小学</t>
  </si>
  <si>
    <t>夏婷</t>
  </si>
  <si>
    <t>非遗剪纸文化的传承途径与方法研究</t>
  </si>
  <si>
    <t>怀化市会同县第一中学</t>
  </si>
  <si>
    <t>朱朝义</t>
  </si>
  <si>
    <t>劳动教育融入乡村研学旅行的实践研究</t>
  </si>
  <si>
    <t>会同县教师发展中心</t>
  </si>
  <si>
    <t>梁卫东</t>
  </si>
  <si>
    <t>弘扬粟裕大将风范，提升县域教师培根铸魂能力的实践研究</t>
  </si>
  <si>
    <t>会同县芙蓉学校</t>
  </si>
  <si>
    <t>张译之</t>
  </si>
  <si>
    <t>充分利用社会艺术资源设计开展乡村学校美术研学课程的研究</t>
  </si>
  <si>
    <t>怀化市靖州县职业教育总校</t>
  </si>
  <si>
    <t>杨婷</t>
  </si>
  <si>
    <t>中职劳动教育与专业课程教学相融合的实践研究</t>
  </si>
  <si>
    <t>麻阳苗族自治县第一芙蓉学校</t>
  </si>
  <si>
    <t>张首丽</t>
  </si>
  <si>
    <t>小学语文4-6年级“1+X”拓展阅读的建构与实践</t>
  </si>
  <si>
    <t>通道侗族自治县幼儿园</t>
  </si>
  <si>
    <t>宋贞云</t>
  </si>
  <si>
    <t>侗族传统文化融入幼儿园艺术课程的实践研究</t>
  </si>
  <si>
    <t>新晃侗族自治县教育局</t>
  </si>
  <si>
    <t>县级督学责任区制度建设模式研究——以新晃县教育督导事务中心建设探索为例</t>
  </si>
  <si>
    <t>张烨</t>
  </si>
  <si>
    <t>在山区高中开展用英语讲好中国故事的实践研究</t>
  </si>
  <si>
    <t>张梅莲</t>
  </si>
  <si>
    <t>单元主题意义导向下的初中英语单元整体教学设计的研究</t>
  </si>
  <si>
    <t>张艳香</t>
  </si>
  <si>
    <t>通过植染三要素实践促进学生六素养提升的探索</t>
  </si>
  <si>
    <t>溆浦县三江镇学校</t>
  </si>
  <si>
    <t>夏灵芝</t>
  </si>
  <si>
    <t>地方优秀传统文化融入农村中学英语校本课程实践研究</t>
  </si>
  <si>
    <t>溆浦县卢峰镇警予学校</t>
  </si>
  <si>
    <t>邹小丽</t>
  </si>
  <si>
    <t>构建“两心”课程群，打造红色文化校园的实践研究</t>
  </si>
  <si>
    <t>溆浦县小横垅乡中学</t>
  </si>
  <si>
    <t>贺西华</t>
  </si>
  <si>
    <t>农村中学中医药文化进校园的实践研究</t>
  </si>
  <si>
    <t>溆浦县龙潭镇中学</t>
  </si>
  <si>
    <t>章竹松</t>
  </si>
  <si>
    <t>非遗文化视域下地方特色课程的开发与可行性研究</t>
  </si>
  <si>
    <t>沅陵县思源实验学校</t>
  </si>
  <si>
    <t>黄红柳</t>
  </si>
  <si>
    <t>初中物理实验教学中学生创新思维能力培养策略的探究</t>
  </si>
  <si>
    <t>沅陵县凉水井镇中心小学</t>
  </si>
  <si>
    <t>杨爱香</t>
  </si>
  <si>
    <t>绘本创作在小学语文习作中的应用研究</t>
  </si>
  <si>
    <t>何少霞</t>
  </si>
  <si>
    <t>农村初中学生职业生涯规划教育与家校合作项目</t>
  </si>
  <si>
    <t>怀化市中方县第一中学</t>
  </si>
  <si>
    <t>曾永勤</t>
  </si>
  <si>
    <t>“三新”背景下基于潜能·能力·思维（PCT）一体化高中教学实践研究</t>
  </si>
  <si>
    <t>刘彬彬</t>
  </si>
  <si>
    <t>从高中历史教学角度探析学科联动的实践意义</t>
  </si>
  <si>
    <t>怀化市中方县芙蓉学校</t>
  </si>
  <si>
    <t>杨盛业</t>
  </si>
  <si>
    <t>五元生本课堂下的班级小组建设与评价的研究</t>
  </si>
  <si>
    <t>怀化市中方县新路河镇学校</t>
  </si>
  <si>
    <t>谢长元</t>
  </si>
  <si>
    <t>核心素养视域下农村中学生数学思维能力培养路径的研究</t>
  </si>
  <si>
    <t>怀化市中方县中方镇中心小学</t>
  </si>
  <si>
    <t>杨辉</t>
  </si>
  <si>
    <t>非遗文化之中方斗笠融入小学劳动教育路径的研究</t>
  </si>
  <si>
    <t>中方县中方镇牌楼小学</t>
  </si>
  <si>
    <t>杨金山</t>
  </si>
  <si>
    <t>基于“学本课堂”理念下小学体育课程教学设计、实施与评价的研究</t>
  </si>
  <si>
    <t>张四槐</t>
  </si>
  <si>
    <t>发展核心素养的高中新教材使用的研究---以语文、
生物和思想政治为例</t>
  </si>
  <si>
    <t>娄底市第四中学</t>
  </si>
  <si>
    <t>黄娅婷</t>
  </si>
  <si>
    <t>娄底红色文化融入高中美术校本课程的应用研究</t>
  </si>
  <si>
    <t>娄底市第二中学</t>
  </si>
  <si>
    <t>刘颖芝</t>
  </si>
  <si>
    <t>数字化环境下乡土地理教学资源的开发与应用</t>
  </si>
  <si>
    <t>颜璐</t>
  </si>
  <si>
    <t>以课本剧演编提高初中学生英语口语能力的实践研究</t>
  </si>
  <si>
    <t>梁秀琼</t>
  </si>
  <si>
    <t>“学习强国”资源融入中学思政课教学实践研究</t>
  </si>
  <si>
    <t>肖艳波</t>
  </si>
  <si>
    <t>高中英语教学中融合生涯规划教育的实践研究</t>
  </si>
  <si>
    <t>娄底市第六中学</t>
  </si>
  <si>
    <t>张赛贤</t>
  </si>
  <si>
    <t>核心素养培育下高中语文学习任务群项目式学习活动设计的案例研究</t>
  </si>
  <si>
    <t>娄底市教育科学研究所</t>
  </si>
  <si>
    <t>曾黎</t>
  </si>
  <si>
    <t>以项目式学习推动小学数学“综合与实践”的行动研究</t>
  </si>
  <si>
    <t>娄底市青少年科学技术教育协会</t>
  </si>
  <si>
    <t>朱常茂</t>
  </si>
  <si>
    <t>城乡联动耕读研学课后服务案例应用研究</t>
  </si>
  <si>
    <t>陈理</t>
  </si>
  <si>
    <t>指向价值体认的初中道德与法治项目化学习实践策略研究</t>
  </si>
  <si>
    <t>王立群</t>
  </si>
  <si>
    <t>助力乡村幼儿园高质量发展的自主游戏普及路径研究</t>
  </si>
  <si>
    <t>谢世贤</t>
  </si>
  <si>
    <t>基于核心素养培育的高中化学大单元教学实践研究</t>
  </si>
  <si>
    <t>湖南师范大学附属春华学校</t>
  </si>
  <si>
    <t>谢红林</t>
  </si>
  <si>
    <t>大单元背景下英语“三维”多学科融合阅读教学对策的研究</t>
  </si>
  <si>
    <t>姚雄美</t>
  </si>
  <si>
    <t>初中化学生活化情境教学模式的构建与实践研究</t>
  </si>
  <si>
    <t>周洁</t>
  </si>
  <si>
    <t>教育数字化背景下的初中美术电脑设计教学实践研究</t>
  </si>
  <si>
    <t>杨兰</t>
  </si>
  <si>
    <t>《基于问题导向的初中记叙文情境写作教学实践研究》</t>
  </si>
  <si>
    <t>冷水江市教育科学研究所</t>
  </si>
  <si>
    <t>周勇峰</t>
  </si>
  <si>
    <t>初中数学“综合与实践”课程教学中存在的问题与对策研究</t>
  </si>
  <si>
    <t>核心素养下初中语文情境化阅读教学实践研究</t>
  </si>
  <si>
    <t>冷水江市第六中学</t>
  </si>
  <si>
    <t>潘蓉</t>
  </si>
  <si>
    <t>基于梅山文化的高中地理教学资源开发研究</t>
  </si>
  <si>
    <t>积极心理学视角下团体心理辅导对县级高中学生人际交往能力培养的实践研究</t>
  </si>
  <si>
    <t>侯丽平</t>
  </si>
  <si>
    <t>中国式现代化视域下“四史”教育融入高中思想政治课教学优化路径研究</t>
  </si>
  <si>
    <t>颜慧娟</t>
  </si>
  <si>
    <t>小学文学阅读与创意表达教学的实践研究</t>
  </si>
  <si>
    <t>李基磊</t>
  </si>
  <si>
    <t>核心素养导向下初中体育大单元跨学科教学研究</t>
  </si>
  <si>
    <t>冷水江市第二小学</t>
  </si>
  <si>
    <t>“三会”视域下小学生数学语言表达能力提升策略研究</t>
  </si>
  <si>
    <t>冷水江市第七中学</t>
  </si>
  <si>
    <t>冷峰</t>
  </si>
  <si>
    <t>基于大单元整体教学理念下的初中“数与代数”教学设计案例研究</t>
  </si>
  <si>
    <t>冷水江市第一小学</t>
  </si>
  <si>
    <t>朱小兰</t>
  </si>
  <si>
    <t>依托“快乐读书吧”有效推进小学整本书阅读的教学实践研究</t>
  </si>
  <si>
    <t>王黎明</t>
  </si>
  <si>
    <t>家校共育视角下小学七彩劳动校本课程构建与实践研究</t>
  </si>
  <si>
    <t>中共冷水江市机关幼儿园</t>
  </si>
  <si>
    <t>龚燕波</t>
  </si>
  <si>
    <t>幼儿园生活化创意美术特色活动的研究与实践</t>
  </si>
  <si>
    <t>岳莉</t>
  </si>
  <si>
    <t>刘满辉</t>
  </si>
  <si>
    <t>小学绘本精读与创意写作融合的策略研究</t>
  </si>
  <si>
    <t>肖三军</t>
  </si>
  <si>
    <t>基于主题探究的小学英语单元复习课实践研究</t>
  </si>
  <si>
    <t>李立财</t>
  </si>
  <si>
    <t>乡村学校利用地方资源开展跨学科融合教学研究</t>
  </si>
  <si>
    <t>李晓丽</t>
  </si>
  <si>
    <t>大思政背景下地域红色文化资源与小学语文融合教学实践研究</t>
  </si>
  <si>
    <t>王丽燕</t>
  </si>
  <si>
    <t>基于活动理论的中小学数学项目式学习的设计与实践研究</t>
  </si>
  <si>
    <t>周艳芳</t>
  </si>
  <si>
    <t>湖南省涟源市第一中学</t>
  </si>
  <si>
    <t>周杰才</t>
  </si>
  <si>
    <t>基于核心素养的高中语文分层阅读教学改革实践研究</t>
  </si>
  <si>
    <t>谢武</t>
  </si>
  <si>
    <t>多模态教学环境下高中英语教学中学生的多元识读能力培养研究</t>
  </si>
  <si>
    <t>涟源市实验学校</t>
  </si>
  <si>
    <t>梁全球</t>
  </si>
  <si>
    <t>新课标背景下多学科融合小学英语课堂综合实践研究</t>
  </si>
  <si>
    <t>涟源市蓝溪中学</t>
  </si>
  <si>
    <t>李赛君</t>
  </si>
  <si>
    <t>基于核心素养下的本土红色资源在初中历史教学中的应用研究</t>
  </si>
  <si>
    <t>涟源市第三小学</t>
  </si>
  <si>
    <t>县域小学生行为习惯家校社协同培养策略研究</t>
  </si>
  <si>
    <t>涟源市三甲乡中心学校</t>
  </si>
  <si>
    <t>梁凌霞</t>
  </si>
  <si>
    <t>楹联文化进小学校园的路径与方法研究</t>
  </si>
  <si>
    <t>康尚林</t>
  </si>
  <si>
    <t>基于小学数学结构化教学的问题提出的策略研究</t>
  </si>
  <si>
    <t>涟源市行知高级中学</t>
  </si>
  <si>
    <t>谭君艳</t>
  </si>
  <si>
    <t>核心素养视域下民办高中学科教学融合劳动教育实践研究</t>
  </si>
  <si>
    <t>肖武飞</t>
  </si>
  <si>
    <t xml:space="preserve">非遗项目涟源湘剧（打击乐）进校园培根铸魂的研究    </t>
  </si>
  <si>
    <t>李涛</t>
  </si>
  <si>
    <t>《核心素养培养视域下小学中段写作之观察能力培养的实践研究》</t>
  </si>
  <si>
    <t>李青平</t>
  </si>
  <si>
    <t>“五项管理”举措下小学生自制力培养研究</t>
  </si>
  <si>
    <t>曹迎春</t>
  </si>
  <si>
    <t>“双减”背景下榜样教育校本课程开发研究</t>
  </si>
  <si>
    <t>涟源市第三中学</t>
  </si>
  <si>
    <t>谢洵妮</t>
  </si>
  <si>
    <t>基于核心素养的高中英语深度学习读写教学探究</t>
  </si>
  <si>
    <t>六亩塘中学</t>
  </si>
  <si>
    <t>刘国中</t>
  </si>
  <si>
    <t>初中生班级文化建设中成长型思维培养实践研究</t>
  </si>
  <si>
    <t>湖南师范大学附属涟源三一学校</t>
  </si>
  <si>
    <t>肖东梁</t>
  </si>
  <si>
    <t>以“竹文化”为载体的乡村学校校本课程构建与研究</t>
  </si>
  <si>
    <t>谢学文</t>
  </si>
  <si>
    <t>“三位一体”多元评价促县域小学科学教育质量整体提升实践研究</t>
  </si>
  <si>
    <t>谢平英</t>
  </si>
  <si>
    <t>数字教育背景下中小学“心育”协同体系的创新与实践路径</t>
  </si>
  <si>
    <t>娄底市第三完全小学</t>
  </si>
  <si>
    <t>谢爱华</t>
  </si>
  <si>
    <t>农村中小学科普课程资源开发与利用研究</t>
  </si>
  <si>
    <t>娄底吉星中学</t>
  </si>
  <si>
    <t>刘文晖</t>
  </si>
  <si>
    <t>家校社协同推进阅读教育助力“双减”的实践研究</t>
  </si>
  <si>
    <t>刘斌</t>
  </si>
  <si>
    <t>基于PBL的小学气象跨学科项目化学习实施探究</t>
  </si>
  <si>
    <t>大科中心学校</t>
  </si>
  <si>
    <t>曾李</t>
  </si>
  <si>
    <t>乡村小规模学校劳动教育融入小学思政实践教学的研究</t>
  </si>
  <si>
    <t>湖南省娄底市双峰县芙蓉学校</t>
  </si>
  <si>
    <t>朱芝兰</t>
  </si>
  <si>
    <t>以校本研训推进芙蓉学校教师专业发展的实践研究</t>
  </si>
  <si>
    <t>娄底市双峰县青树坪镇中心小学</t>
  </si>
  <si>
    <t>戴永青</t>
  </si>
  <si>
    <t>指向素养提升的小学数学图形与几何实验教学的实践应用</t>
  </si>
  <si>
    <t>双峰县梓门桥镇中心学校</t>
  </si>
  <si>
    <t>李逢春</t>
  </si>
  <si>
    <t>乡村振兴背景下地域化农村中小学劳动教育实践研究</t>
  </si>
  <si>
    <t>双峰县第一中学</t>
  </si>
  <si>
    <t>张新良</t>
  </si>
  <si>
    <t>新时代高中语文“大阅读”教学策略与实践的研究</t>
  </si>
  <si>
    <t>周彩凤</t>
  </si>
  <si>
    <t>通过丰富教学手段提高农村小学美术教学质量的实践探索</t>
  </si>
  <si>
    <t>双峰县金开街道中心学校</t>
  </si>
  <si>
    <t>胡坚玲</t>
  </si>
  <si>
    <t>构建农村小学跨学科主题阅读自主参与机制的实践研究</t>
  </si>
  <si>
    <t>双峰县永丰中学</t>
  </si>
  <si>
    <t>耕读文化视域下初中劳动教育综合育人体系的探索和实践</t>
  </si>
  <si>
    <t>双峰县教育科学研究室</t>
  </si>
  <si>
    <t>王昕然</t>
  </si>
  <si>
    <t>新时代县域义务教育阶段语文教师研训共同体的实践研究</t>
  </si>
  <si>
    <t>朱丽娜</t>
  </si>
  <si>
    <t>《县域中小学阅读教育“2+2”评价体系实践研究》</t>
  </si>
  <si>
    <t>娄底市新化县上渡幼儿园</t>
  </si>
  <si>
    <t>张朝辉</t>
  </si>
  <si>
    <t>基于儿童视角的幼儿园劳动教育实施路径研究</t>
  </si>
  <si>
    <t>湖南省新化县第一中学</t>
  </si>
  <si>
    <t>吴玉立</t>
  </si>
  <si>
    <t>表达性艺术治疗团体辅导对高中生情绪的干预探讨——以新化一中为例</t>
  </si>
  <si>
    <t>湖南省娄底市新化县思源实验学校</t>
  </si>
  <si>
    <t>贺智力</t>
  </si>
  <si>
    <t>新课标视域下初中语文名著阅读三位一体教学方式的实践探究</t>
  </si>
  <si>
    <t>新化县第十二中学</t>
  </si>
  <si>
    <t>王威</t>
  </si>
  <si>
    <t>农村学校阅读理解困难学生的词义认知特点及干预研究</t>
  </si>
  <si>
    <t>新化县上梅街道北塔学校</t>
  </si>
  <si>
    <t>罗小林</t>
  </si>
  <si>
    <t>体教融合背景下新化县城区小学梅山武术开展的现状与推进策略研究</t>
  </si>
  <si>
    <t>新化县思源实验学校</t>
  </si>
  <si>
    <t>曹运东</t>
  </si>
  <si>
    <t>党的二十大精神融入初中思政课教学设计与实施研究</t>
  </si>
  <si>
    <t>新化县上梅中学</t>
  </si>
  <si>
    <t>向光辉</t>
  </si>
  <si>
    <t xml:space="preserve">基于学科渗透的高中劳动教育课程开发与实施研究 </t>
  </si>
  <si>
    <t>曾阳峥</t>
  </si>
  <si>
    <t>以“数字化+双语”开掘梅山文化的应用与实践</t>
  </si>
  <si>
    <t>新化县上渡街道新商学校</t>
  </si>
  <si>
    <t>李红华</t>
  </si>
  <si>
    <t>基于核心素养导向的小学数学大单元教学设计实践与研究</t>
  </si>
  <si>
    <t>王特灵</t>
  </si>
  <si>
    <t>心理健康教育对提高青少年自尊自信和社交能力的影响及策略研究</t>
  </si>
  <si>
    <t>湖南省新化县枫林街道黄泥学校</t>
  </si>
  <si>
    <t>潘定蛟</t>
  </si>
  <si>
    <t>小学低年级特色作业设计实践研究</t>
  </si>
  <si>
    <t>新化县青少年学生校外活动中心</t>
  </si>
  <si>
    <t>吴小文</t>
  </si>
  <si>
    <t>大思政视域下地方红色文化资源融入初中思政课教学创新研究</t>
  </si>
  <si>
    <t>湘西州小计</t>
  </si>
  <si>
    <t>谭周才</t>
  </si>
  <si>
    <t>师生合作整合武陵山区区域资源培养学生学科核心素养的实践探索</t>
  </si>
  <si>
    <t>湘西州第二民族中学</t>
  </si>
  <si>
    <t>赵金花</t>
  </si>
  <si>
    <t>核心素养视域下高中物理实验教学设计与实施研究</t>
  </si>
  <si>
    <t>湘西土家族苗族自治州溶江小学</t>
  </si>
  <si>
    <t>张超</t>
  </si>
  <si>
    <t>《核心素养导向下提高小学语文课堂教学质量的策略研究》</t>
  </si>
  <si>
    <t>田儒娟</t>
  </si>
  <si>
    <t>大概念视域下高中语文课单元教学设计研究</t>
  </si>
  <si>
    <t>韩茹</t>
  </si>
  <si>
    <t>基于家乡文化生活对湘西少数民族学生语文核心素养培养的策略探究</t>
  </si>
  <si>
    <t>湘西土家族苗族自治州溶江中学</t>
  </si>
  <si>
    <t>田晋</t>
  </si>
  <si>
    <t>《基于核心素养的初中数学大单元教学实践研究》</t>
  </si>
  <si>
    <t>武敏</t>
  </si>
  <si>
    <t>自主游戏背景下幼儿园劳动教育开展与实例研究</t>
  </si>
  <si>
    <t>张卫群</t>
  </si>
  <si>
    <t>民族地区幼儿园游戏活动创新实践研究</t>
  </si>
  <si>
    <t>彭亚玲</t>
  </si>
  <si>
    <t>保靖县普戎九年一贯制学校</t>
  </si>
  <si>
    <t>何永静</t>
  </si>
  <si>
    <t>黄前进</t>
  </si>
  <si>
    <t>湘西少数民族地区中学生社会教育实践活动与课堂教学有效融合的措施</t>
  </si>
  <si>
    <t>包昌菊</t>
  </si>
  <si>
    <t>基于凤凰县本地资源的初中生地理实践力培养研究</t>
  </si>
  <si>
    <t>凤凰县高级中学</t>
  </si>
  <si>
    <t>龙齐梅</t>
  </si>
  <si>
    <t>TPACK视域下的农村中小学音乐教师发展路径研究</t>
  </si>
  <si>
    <t>周梅</t>
  </si>
  <si>
    <t>薄弱高中育人与研学旅行融合的实践研究</t>
  </si>
  <si>
    <t>古丈县默戎九年制学校</t>
  </si>
  <si>
    <t>龙甜香</t>
  </si>
  <si>
    <t>“双减”背景下苗族鼓舞的教学研究</t>
  </si>
  <si>
    <t>花垣县芙蓉学校</t>
  </si>
  <si>
    <t>AI赋能课堂教学评价助力教师专业成长的实践研究</t>
  </si>
  <si>
    <t>花垣县第三中学</t>
  </si>
  <si>
    <t>黄  河</t>
  </si>
  <si>
    <t>素养立意的初中语文大单元结构化教学实践研究</t>
  </si>
  <si>
    <t>花垣县第三小学</t>
  </si>
  <si>
    <t>基于小学语文核心素养的主题阅读课程实践研究</t>
  </si>
  <si>
    <t>瞿伟</t>
  </si>
  <si>
    <t>普通高中学校民族艺术特色教育路径探索</t>
  </si>
  <si>
    <t>吉首市双塘镇中心完小</t>
  </si>
  <si>
    <t>曾艳军</t>
  </si>
  <si>
    <t xml:space="preserve">乡村振兴背景下农村小学地域特色劳动教育课程开发研究   </t>
  </si>
  <si>
    <t>吉首市第一初级中学</t>
  </si>
  <si>
    <t>周金华</t>
  </si>
  <si>
    <t>主题式研修与反思性实践：工作坊中教师实践性知识生成研究</t>
  </si>
  <si>
    <t>吉首大学师范学院附属小学</t>
  </si>
  <si>
    <t>彭加贝</t>
  </si>
  <si>
    <t>《〈新课标〉理念下基于项目的小学语文综合性学习设计与管理》</t>
  </si>
  <si>
    <t>陈静</t>
  </si>
  <si>
    <t>《小学课程思政策略的探索》</t>
  </si>
  <si>
    <t>龙山县第三中学</t>
  </si>
  <si>
    <t>革命老区“红军精神”育人特色学校创建的实践研究</t>
  </si>
  <si>
    <t>龙山县召市镇初级中学</t>
  </si>
  <si>
    <t>林丽</t>
  </si>
  <si>
    <t>“双减”背景下农村中学语文教研组团队建设的策略研究</t>
  </si>
  <si>
    <t>龙山县华塘芙蓉学校</t>
  </si>
  <si>
    <t>彭春艳</t>
  </si>
  <si>
    <t>新课标背景下小学“劳动+”跨学科主题活动的设计与实施研究</t>
  </si>
  <si>
    <t>龙山县第一中学</t>
  </si>
  <si>
    <t>章琴</t>
  </si>
  <si>
    <t>基于湘西文化的跨学科项目式学习实践研究</t>
  </si>
  <si>
    <t>龙山县石牌镇初级中学</t>
  </si>
  <si>
    <t>向金凤</t>
  </si>
  <si>
    <t>“地理+劳动”融合教学实践探索</t>
  </si>
  <si>
    <t>龙山县石牌镇桶车九年制学校</t>
  </si>
  <si>
    <t>田孟灵</t>
  </si>
  <si>
    <t>基于湘西民族文化的小学劳动教育校本课程开发与实践研究</t>
  </si>
  <si>
    <t>泸溪县民族幼儿园</t>
  </si>
  <si>
    <t>杨敏</t>
  </si>
  <si>
    <t>基于幼儿园自主游戏提升教师基本能力的研究</t>
  </si>
  <si>
    <t>张满燕</t>
  </si>
  <si>
    <t>主题语境下高中英语新译林版教材词汇资源库建设与应用的实践研究</t>
  </si>
  <si>
    <t>泸溪县教育科学研究所</t>
  </si>
  <si>
    <t>杨元国</t>
  </si>
  <si>
    <t>基于核心素养的小学数学“内外结合•立体学习”教学范式构建研究</t>
  </si>
  <si>
    <t>田旺</t>
  </si>
  <si>
    <t>新时代劳动教育与班主任工作的融合创新实践研究</t>
  </si>
  <si>
    <t>吴淑凡</t>
  </si>
  <si>
    <t>永顺县石堤镇羊峰九年制学校</t>
  </si>
  <si>
    <t>向娅玲</t>
  </si>
  <si>
    <t>情景剧在农村中学历史教学的实践研究</t>
  </si>
  <si>
    <t>Z2023001</t>
  </si>
  <si>
    <t>Z2023002</t>
  </si>
  <si>
    <t>Z2023003</t>
  </si>
  <si>
    <t>Z2023004</t>
  </si>
  <si>
    <t>Z2023005</t>
  </si>
  <si>
    <t>Z2023006</t>
  </si>
  <si>
    <t>Z2023007</t>
  </si>
  <si>
    <t>Z2023008</t>
  </si>
  <si>
    <t>Z2023009</t>
  </si>
  <si>
    <t>Z2023010</t>
  </si>
  <si>
    <t>Z2023011</t>
  </si>
  <si>
    <t>Z2023012</t>
  </si>
  <si>
    <t>Z2023013</t>
  </si>
  <si>
    <t>Z2023014</t>
  </si>
  <si>
    <t>Z2023015</t>
  </si>
  <si>
    <t>Z2023016</t>
  </si>
  <si>
    <t>Z2023017</t>
  </si>
  <si>
    <t>Z2023018</t>
  </si>
  <si>
    <t>Z2023019</t>
  </si>
  <si>
    <t>Z2023020</t>
  </si>
  <si>
    <t>Z2023021</t>
  </si>
  <si>
    <t>Z2023022</t>
  </si>
  <si>
    <t>Z2023023</t>
  </si>
  <si>
    <t>Z2023024</t>
  </si>
  <si>
    <t>Z2023025</t>
  </si>
  <si>
    <t>Z2023026</t>
  </si>
  <si>
    <t>Z2023027</t>
  </si>
  <si>
    <t>Z2023028</t>
  </si>
  <si>
    <t>Z2023029</t>
  </si>
  <si>
    <t>Z2023030</t>
  </si>
  <si>
    <t>Z2023031</t>
  </si>
  <si>
    <t>Z2023032</t>
  </si>
  <si>
    <t>Z2023033</t>
  </si>
  <si>
    <t>Z2023034</t>
  </si>
  <si>
    <t>Z2023035</t>
  </si>
  <si>
    <t>Z2023036</t>
  </si>
  <si>
    <t>Z2023037</t>
  </si>
  <si>
    <t>Z2023038</t>
  </si>
  <si>
    <t>Z2023039</t>
  </si>
  <si>
    <t>Z2023040</t>
  </si>
  <si>
    <t>Z2023041</t>
  </si>
  <si>
    <t>Z2023042</t>
  </si>
  <si>
    <t>Z2023043</t>
  </si>
  <si>
    <t>Z2023044</t>
  </si>
  <si>
    <t>Z2023045</t>
  </si>
  <si>
    <t>Z2023046</t>
  </si>
  <si>
    <t>Z2023047</t>
  </si>
  <si>
    <t>Z2023048</t>
  </si>
  <si>
    <t>Z2023049</t>
  </si>
  <si>
    <t>Z2023050</t>
  </si>
  <si>
    <t>Z2023051</t>
  </si>
  <si>
    <t>Z2023052</t>
  </si>
  <si>
    <t>Z2023053</t>
  </si>
  <si>
    <t>Z2023054</t>
  </si>
  <si>
    <t>Z2023055</t>
  </si>
  <si>
    <t>Z2023056</t>
  </si>
  <si>
    <t>Z2023057</t>
  </si>
  <si>
    <t>Z2023058</t>
  </si>
  <si>
    <t>Z2023059</t>
  </si>
  <si>
    <t>Z2023060</t>
  </si>
  <si>
    <t>Z2023061</t>
  </si>
  <si>
    <t>Z2023062</t>
  </si>
  <si>
    <t>Z2023063</t>
  </si>
  <si>
    <t>Z2023064</t>
  </si>
  <si>
    <t>Z2023065</t>
  </si>
  <si>
    <t>Z2023066</t>
  </si>
  <si>
    <t>Z2023067</t>
  </si>
  <si>
    <t>Z2023068</t>
  </si>
  <si>
    <t>Z2023069</t>
  </si>
  <si>
    <t>Z2023070</t>
  </si>
  <si>
    <t>Z2023071</t>
  </si>
  <si>
    <t>Z2023072</t>
  </si>
  <si>
    <t>Z2023073</t>
  </si>
  <si>
    <t>Z2023074</t>
  </si>
  <si>
    <t>Z2023075</t>
  </si>
  <si>
    <t>Z2023076</t>
  </si>
  <si>
    <t>Z2023077</t>
  </si>
  <si>
    <t>Z2023078</t>
  </si>
  <si>
    <t>Z2023079</t>
  </si>
  <si>
    <t>Z2023080</t>
  </si>
  <si>
    <t>Z2023081</t>
  </si>
  <si>
    <t>Z2023082</t>
  </si>
  <si>
    <t>Z2023083</t>
  </si>
  <si>
    <t>Z2023084</t>
  </si>
  <si>
    <t>Z2023085</t>
  </si>
  <si>
    <t>Z2023086</t>
  </si>
  <si>
    <t>Z2023087</t>
  </si>
  <si>
    <t>Z2023088</t>
  </si>
  <si>
    <t>Z2023089</t>
  </si>
  <si>
    <t>Z2023090</t>
  </si>
  <si>
    <t>Z2023091</t>
  </si>
  <si>
    <t>Z2023092</t>
  </si>
  <si>
    <t>Z2023093</t>
  </si>
  <si>
    <t>Z2023094</t>
  </si>
  <si>
    <t>Z2023095</t>
  </si>
  <si>
    <t>Z2023096</t>
  </si>
  <si>
    <t>Z2023097</t>
  </si>
  <si>
    <t>Z2023098</t>
  </si>
  <si>
    <t>Z2023099</t>
  </si>
  <si>
    <t>Z2023100</t>
  </si>
  <si>
    <t>Z2023101</t>
  </si>
  <si>
    <t>Z2023102</t>
  </si>
  <si>
    <t>Z2023103</t>
  </si>
  <si>
    <t>Z2023104</t>
  </si>
  <si>
    <t>Z2023105</t>
  </si>
  <si>
    <t>Z2023106</t>
  </si>
  <si>
    <t>Z2023107</t>
  </si>
  <si>
    <t>Z2023108</t>
  </si>
  <si>
    <t>Z2023109</t>
  </si>
  <si>
    <t>Z2023110</t>
  </si>
  <si>
    <t>Z2023111</t>
  </si>
  <si>
    <t>Z2023112</t>
  </si>
  <si>
    <t>Z2023113</t>
  </si>
  <si>
    <t>Z2023114</t>
  </si>
  <si>
    <t>Z2023115</t>
  </si>
  <si>
    <t>Z2023116</t>
  </si>
  <si>
    <t>Z2023117</t>
  </si>
  <si>
    <t>Z2023118</t>
  </si>
  <si>
    <t>Z2023119</t>
  </si>
  <si>
    <t>Z2023120</t>
  </si>
  <si>
    <t>Z2023121</t>
  </si>
  <si>
    <t>Z2023122</t>
  </si>
  <si>
    <t>Z2023123</t>
  </si>
  <si>
    <t>Z2023124</t>
  </si>
  <si>
    <t>Z2023125</t>
  </si>
  <si>
    <t>Z2023126</t>
  </si>
  <si>
    <t>Z2023127</t>
  </si>
  <si>
    <t>Z2023128</t>
  </si>
  <si>
    <t>Z2023129</t>
  </si>
  <si>
    <t>Z2023130</t>
  </si>
  <si>
    <t>Z2023131</t>
  </si>
  <si>
    <t>Z2023132</t>
  </si>
  <si>
    <t>Z2023133</t>
  </si>
  <si>
    <t>Z2023134</t>
  </si>
  <si>
    <t>Z2023135</t>
  </si>
  <si>
    <t>Z2023136</t>
  </si>
  <si>
    <t>Z2023137</t>
  </si>
  <si>
    <t>Z2023138</t>
  </si>
  <si>
    <t>Z2023139</t>
  </si>
  <si>
    <t>Z2023140</t>
  </si>
  <si>
    <t>Z2023141</t>
  </si>
  <si>
    <t>Z2023142</t>
  </si>
  <si>
    <t>Z2023143</t>
  </si>
  <si>
    <t>Z2023144</t>
  </si>
  <si>
    <t>Z2023145</t>
  </si>
  <si>
    <t>Z2023146</t>
  </si>
  <si>
    <t>Z2023147</t>
  </si>
  <si>
    <t>Z2023148</t>
  </si>
  <si>
    <t>Z2023149</t>
  </si>
  <si>
    <t>Z2023150</t>
  </si>
  <si>
    <t>Z2023151</t>
  </si>
  <si>
    <t>Z2023152</t>
  </si>
  <si>
    <t>Z2023153</t>
  </si>
  <si>
    <t>Z2023154</t>
  </si>
  <si>
    <t>Z2023155</t>
  </si>
  <si>
    <t>Z2023156</t>
  </si>
  <si>
    <t>Z2023157</t>
  </si>
  <si>
    <t>Z2023158</t>
  </si>
  <si>
    <t>Z2023159</t>
  </si>
  <si>
    <t>Z2023160</t>
  </si>
  <si>
    <t>Z2023161</t>
  </si>
  <si>
    <t>Z2023162</t>
  </si>
  <si>
    <t>Z2023163</t>
  </si>
  <si>
    <t>Z2023164</t>
  </si>
  <si>
    <t>Z2023165</t>
  </si>
  <si>
    <t>Z2023166</t>
  </si>
  <si>
    <t>Z2023167</t>
  </si>
  <si>
    <t>Z2023168</t>
  </si>
  <si>
    <t>Z2023169</t>
  </si>
  <si>
    <t>Z2023170</t>
  </si>
  <si>
    <t>Z2023171</t>
  </si>
  <si>
    <t>Z2023172</t>
  </si>
  <si>
    <t>Z2023173</t>
  </si>
  <si>
    <t>Z2023174</t>
  </si>
  <si>
    <t>Z2023175</t>
  </si>
  <si>
    <t>Z2023176</t>
  </si>
  <si>
    <t>Z2023177</t>
  </si>
  <si>
    <t>Z2023178</t>
  </si>
  <si>
    <t>Z2023179</t>
  </si>
  <si>
    <t>Z2023180</t>
  </si>
  <si>
    <t>Z2023181</t>
  </si>
  <si>
    <t>Z2023182</t>
  </si>
  <si>
    <t>Z2023183</t>
  </si>
  <si>
    <t>Z2023184</t>
  </si>
  <si>
    <t>Z2023185</t>
  </si>
  <si>
    <t>Z2023186</t>
  </si>
  <si>
    <t>Z2023187</t>
  </si>
  <si>
    <t>Z2023188</t>
  </si>
  <si>
    <t>Z2023189</t>
  </si>
  <si>
    <t>Z2023190</t>
  </si>
  <si>
    <t>Z2023191</t>
  </si>
  <si>
    <t>Z2023192</t>
  </si>
  <si>
    <t>Z2023193</t>
  </si>
  <si>
    <t>Z2023194</t>
  </si>
  <si>
    <t>Z2023195</t>
  </si>
  <si>
    <t>Z2023196</t>
  </si>
  <si>
    <t>Z2023197</t>
  </si>
  <si>
    <t>Z2023198</t>
  </si>
  <si>
    <t>Z2023199</t>
  </si>
  <si>
    <t>Z2023200</t>
  </si>
  <si>
    <t>Y20230001</t>
  </si>
  <si>
    <t>Y20230002</t>
  </si>
  <si>
    <t>Y20230003</t>
  </si>
  <si>
    <t>Y20230004</t>
  </si>
  <si>
    <t>Y20230005</t>
  </si>
  <si>
    <t>Y20230006</t>
  </si>
  <si>
    <t>Y20230007</t>
  </si>
  <si>
    <t>Y20230008</t>
  </si>
  <si>
    <t>Y20230009</t>
  </si>
  <si>
    <t>Y20230010</t>
  </si>
  <si>
    <t>Y20230011</t>
  </si>
  <si>
    <t>Y20230012</t>
  </si>
  <si>
    <t>Y20230013</t>
  </si>
  <si>
    <t>Y20230014</t>
  </si>
  <si>
    <t>Y20230015</t>
  </si>
  <si>
    <t>Y20230016</t>
  </si>
  <si>
    <t>Y20230017</t>
  </si>
  <si>
    <t>Y20230018</t>
  </si>
  <si>
    <t>Y20230019</t>
  </si>
  <si>
    <t>Y20230020</t>
  </si>
  <si>
    <t>Y20230021</t>
  </si>
  <si>
    <t>Y20230022</t>
  </si>
  <si>
    <t>Y20230023</t>
  </si>
  <si>
    <t>Y20230024</t>
  </si>
  <si>
    <t>Y20230025</t>
  </si>
  <si>
    <t>Y20230026</t>
  </si>
  <si>
    <t>Y20230027</t>
  </si>
  <si>
    <t>Y20230028</t>
  </si>
  <si>
    <t>Y20230029</t>
  </si>
  <si>
    <t>Y20230030</t>
  </si>
  <si>
    <t>Y20230031</t>
  </si>
  <si>
    <t>Y20230032</t>
  </si>
  <si>
    <t>Y20230033</t>
  </si>
  <si>
    <t>Y20230034</t>
  </si>
  <si>
    <t>Y20230035</t>
  </si>
  <si>
    <t>Y20230036</t>
  </si>
  <si>
    <t>Y20230037</t>
  </si>
  <si>
    <t>Y20230038</t>
  </si>
  <si>
    <t>Y20230039</t>
  </si>
  <si>
    <t>Y20230040</t>
  </si>
  <si>
    <t>Y20230041</t>
  </si>
  <si>
    <t>Y20230042</t>
  </si>
  <si>
    <t>Y20230043</t>
  </si>
  <si>
    <t>Y20230044</t>
  </si>
  <si>
    <t>Y20230045</t>
  </si>
  <si>
    <t>Y20230046</t>
  </si>
  <si>
    <t>Y20230047</t>
  </si>
  <si>
    <t>Y20230048</t>
  </si>
  <si>
    <t>Y20230049</t>
  </si>
  <si>
    <t>Y20230050</t>
  </si>
  <si>
    <t>Y20230051</t>
  </si>
  <si>
    <t>Y20230052</t>
  </si>
  <si>
    <t>Y20230053</t>
  </si>
  <si>
    <t>Y20230054</t>
  </si>
  <si>
    <t>Y20230055</t>
  </si>
  <si>
    <t>Y20230056</t>
  </si>
  <si>
    <t>Y20230057</t>
  </si>
  <si>
    <t>Y20230058</t>
  </si>
  <si>
    <t>Y20230059</t>
  </si>
  <si>
    <t>Y20230060</t>
  </si>
  <si>
    <t>Y20230061</t>
  </si>
  <si>
    <t>Y20230062</t>
  </si>
  <si>
    <t>Y20230063</t>
  </si>
  <si>
    <t>Y20230064</t>
  </si>
  <si>
    <t>Y20230065</t>
  </si>
  <si>
    <t>Y20230066</t>
  </si>
  <si>
    <t>Y20230067</t>
  </si>
  <si>
    <t>Y20230068</t>
  </si>
  <si>
    <t>Y20230069</t>
  </si>
  <si>
    <t>Y20230070</t>
  </si>
  <si>
    <t>Y20230071</t>
  </si>
  <si>
    <t>Y20230072</t>
  </si>
  <si>
    <t>Y20230073</t>
  </si>
  <si>
    <t>Y20230074</t>
  </si>
  <si>
    <t>Y20230075</t>
  </si>
  <si>
    <t>Y20230076</t>
  </si>
  <si>
    <t>Y20230077</t>
  </si>
  <si>
    <t>Y20230078</t>
  </si>
  <si>
    <t>Y20230079</t>
  </si>
  <si>
    <t>Y20230080</t>
  </si>
  <si>
    <t>Y20230081</t>
  </si>
  <si>
    <t>Y20230082</t>
  </si>
  <si>
    <t>Y20230083</t>
  </si>
  <si>
    <t>Y20230084</t>
  </si>
  <si>
    <t>Y20230085</t>
  </si>
  <si>
    <t>Y20230086</t>
  </si>
  <si>
    <t>Y20230087</t>
  </si>
  <si>
    <t>Y20230088</t>
  </si>
  <si>
    <t>Y20230089</t>
  </si>
  <si>
    <t>Y20230090</t>
  </si>
  <si>
    <t>Y20230091</t>
  </si>
  <si>
    <t>Y20230092</t>
  </si>
  <si>
    <t>Y20230093</t>
  </si>
  <si>
    <t>Y20230094</t>
  </si>
  <si>
    <t>Y20230095</t>
  </si>
  <si>
    <t>Y20230096</t>
  </si>
  <si>
    <t>Y20230097</t>
  </si>
  <si>
    <t>Y20230098</t>
  </si>
  <si>
    <t>Y20230099</t>
  </si>
  <si>
    <t>Y20230100</t>
  </si>
  <si>
    <t>Y20230101</t>
  </si>
  <si>
    <t>Y20230102</t>
  </si>
  <si>
    <t>Y20230103</t>
  </si>
  <si>
    <t>Y20230104</t>
  </si>
  <si>
    <t>Y20230105</t>
  </si>
  <si>
    <t>Y20230106</t>
  </si>
  <si>
    <t>Y20230107</t>
  </si>
  <si>
    <t>Y20230108</t>
  </si>
  <si>
    <t>Y20230109</t>
  </si>
  <si>
    <t>Y20230110</t>
  </si>
  <si>
    <t>Y20230111</t>
  </si>
  <si>
    <t>Y20230112</t>
  </si>
  <si>
    <t>Y20230113</t>
  </si>
  <si>
    <t>Y20230114</t>
  </si>
  <si>
    <t>Y20230115</t>
  </si>
  <si>
    <t>Y20230116</t>
  </si>
  <si>
    <t>Y20230117</t>
  </si>
  <si>
    <t>Y20230118</t>
  </si>
  <si>
    <t>Y20230119</t>
  </si>
  <si>
    <t>Y20230120</t>
  </si>
  <si>
    <t>Y20230121</t>
  </si>
  <si>
    <t>Y20230122</t>
  </si>
  <si>
    <t>Y20230123</t>
  </si>
  <si>
    <t>Y20230124</t>
  </si>
  <si>
    <t>Y20230125</t>
  </si>
  <si>
    <t>Y20230126</t>
  </si>
  <si>
    <t>Y20230127</t>
  </si>
  <si>
    <t>Y20230128</t>
  </si>
  <si>
    <t>Y20230129</t>
  </si>
  <si>
    <t>Y20230130</t>
  </si>
  <si>
    <t>Y20230131</t>
  </si>
  <si>
    <t>Y20230132</t>
  </si>
  <si>
    <t>Y20230133</t>
  </si>
  <si>
    <t>Y20230134</t>
  </si>
  <si>
    <t>Y20230135</t>
  </si>
  <si>
    <t>Y20230136</t>
  </si>
  <si>
    <t>Y20230137</t>
  </si>
  <si>
    <t>Y20230138</t>
  </si>
  <si>
    <t>Y20230139</t>
  </si>
  <si>
    <t>Y20230140</t>
  </si>
  <si>
    <t>Y20230141</t>
  </si>
  <si>
    <t>Y20230142</t>
  </si>
  <si>
    <t>Y20230143</t>
  </si>
  <si>
    <t>Y20230144</t>
  </si>
  <si>
    <t>Y20230145</t>
  </si>
  <si>
    <t>Y20230146</t>
  </si>
  <si>
    <t>Y20230147</t>
  </si>
  <si>
    <t>Y20230148</t>
  </si>
  <si>
    <t>Y20230149</t>
  </si>
  <si>
    <t>Y20230150</t>
  </si>
  <si>
    <t>Y20230151</t>
  </si>
  <si>
    <t>Y20230152</t>
  </si>
  <si>
    <t>Y20230153</t>
  </si>
  <si>
    <t>Y20230154</t>
  </si>
  <si>
    <t>Y20230155</t>
  </si>
  <si>
    <t>Y20230156</t>
  </si>
  <si>
    <t>Y20230157</t>
  </si>
  <si>
    <t>Y20230158</t>
  </si>
  <si>
    <t>Y20230159</t>
  </si>
  <si>
    <t>Y20230160</t>
  </si>
  <si>
    <t>Y20230161</t>
  </si>
  <si>
    <t>Y20230162</t>
  </si>
  <si>
    <t>Y20230163</t>
  </si>
  <si>
    <t>Y20230164</t>
  </si>
  <si>
    <t>Y20230165</t>
  </si>
  <si>
    <t>Y20230166</t>
  </si>
  <si>
    <t>Y20230167</t>
  </si>
  <si>
    <t>Y20230168</t>
  </si>
  <si>
    <t>Y20230169</t>
  </si>
  <si>
    <t>Y20230170</t>
  </si>
  <si>
    <t>Y20230171</t>
  </si>
  <si>
    <t>Y20230172</t>
  </si>
  <si>
    <t>Y20230173</t>
  </si>
  <si>
    <t>Y20230174</t>
  </si>
  <si>
    <t>Y20230175</t>
  </si>
  <si>
    <t>Y20230176</t>
  </si>
  <si>
    <t>Y20230177</t>
  </si>
  <si>
    <t>Y20230178</t>
  </si>
  <si>
    <t>Y20230179</t>
  </si>
  <si>
    <t>Y20230180</t>
  </si>
  <si>
    <t>Y20230181</t>
  </si>
  <si>
    <t>Y20230182</t>
  </si>
  <si>
    <t>Y20230183</t>
  </si>
  <si>
    <t>Y20230184</t>
  </si>
  <si>
    <t>Y20230185</t>
  </si>
  <si>
    <t>Y20230186</t>
  </si>
  <si>
    <t>Y20230187</t>
  </si>
  <si>
    <t>Y20230188</t>
  </si>
  <si>
    <t>Y20230189</t>
  </si>
  <si>
    <t>Y20230190</t>
  </si>
  <si>
    <t>Y20230191</t>
  </si>
  <si>
    <t>Y20230192</t>
  </si>
  <si>
    <t>Y20230193</t>
  </si>
  <si>
    <t>Y20230194</t>
  </si>
  <si>
    <t>Y20230195</t>
  </si>
  <si>
    <t>Y20230196</t>
  </si>
  <si>
    <t>Y20230197</t>
  </si>
  <si>
    <t>Y20230198</t>
  </si>
  <si>
    <t>Y20230199</t>
  </si>
  <si>
    <t>Y20230200</t>
  </si>
  <si>
    <t>Y20230201</t>
  </si>
  <si>
    <t>Y20230202</t>
  </si>
  <si>
    <t>Y20230203</t>
  </si>
  <si>
    <t>Y20230204</t>
  </si>
  <si>
    <t>Y20230205</t>
  </si>
  <si>
    <t>Y20230206</t>
  </si>
  <si>
    <t>Y20230207</t>
  </si>
  <si>
    <t>Y20230208</t>
  </si>
  <si>
    <t>Y20230209</t>
  </si>
  <si>
    <t>Y20230210</t>
  </si>
  <si>
    <t>Y20230211</t>
  </si>
  <si>
    <t>Y20230212</t>
  </si>
  <si>
    <t>Y20230213</t>
  </si>
  <si>
    <t>Y20230214</t>
  </si>
  <si>
    <t>Y20230215</t>
  </si>
  <si>
    <t>Y20230216</t>
  </si>
  <si>
    <t>Y20230217</t>
  </si>
  <si>
    <t>Y20230218</t>
  </si>
  <si>
    <t>Y20230219</t>
  </si>
  <si>
    <t>Y20230220</t>
  </si>
  <si>
    <t>Y20230221</t>
  </si>
  <si>
    <t>Y20230222</t>
  </si>
  <si>
    <t>Y20230223</t>
  </si>
  <si>
    <t>Y20230224</t>
  </si>
  <si>
    <t>Y20230225</t>
  </si>
  <si>
    <t>Y20230226</t>
  </si>
  <si>
    <t>Y20230227</t>
  </si>
  <si>
    <t>Y20230228</t>
  </si>
  <si>
    <t>Y20230229</t>
  </si>
  <si>
    <t>Y20230230</t>
  </si>
  <si>
    <t>Y20230231</t>
  </si>
  <si>
    <t>Y20230232</t>
  </si>
  <si>
    <t>Y20230233</t>
  </si>
  <si>
    <t>Y20230234</t>
  </si>
  <si>
    <t>Y20230235</t>
  </si>
  <si>
    <t>Y20230236</t>
  </si>
  <si>
    <t>Y20230237</t>
  </si>
  <si>
    <t>Y20230238</t>
  </si>
  <si>
    <t>Y20230239</t>
  </si>
  <si>
    <t>Y20230240</t>
  </si>
  <si>
    <t>Y20230241</t>
  </si>
  <si>
    <t>Y20230242</t>
  </si>
  <si>
    <t>Y20230243</t>
  </si>
  <si>
    <t>Y20230244</t>
  </si>
  <si>
    <t>Y20230245</t>
  </si>
  <si>
    <t>Y20230246</t>
  </si>
  <si>
    <t>Y20230247</t>
  </si>
  <si>
    <t>Y20230248</t>
  </si>
  <si>
    <t>Y20230249</t>
  </si>
  <si>
    <t>Y20230250</t>
  </si>
  <si>
    <t>Y20230251</t>
  </si>
  <si>
    <t>Y20230252</t>
  </si>
  <si>
    <t>Y20230253</t>
  </si>
  <si>
    <t>Y20230254</t>
  </si>
  <si>
    <t>Y20230255</t>
  </si>
  <si>
    <t>Y20230256</t>
  </si>
  <si>
    <t>Y20230257</t>
  </si>
  <si>
    <t>Y20230258</t>
  </si>
  <si>
    <t>Y20230259</t>
  </si>
  <si>
    <t>Y20230260</t>
  </si>
  <si>
    <t>Y20230261</t>
  </si>
  <si>
    <t>Y20230262</t>
  </si>
  <si>
    <t>Y20230263</t>
  </si>
  <si>
    <t>Y20230264</t>
  </si>
  <si>
    <t>Y20230265</t>
  </si>
  <si>
    <t>Y20230266</t>
  </si>
  <si>
    <t>Y20230267</t>
  </si>
  <si>
    <t>Y20230268</t>
  </si>
  <si>
    <t>Y20230269</t>
  </si>
  <si>
    <t>Y20230270</t>
  </si>
  <si>
    <t>Y20230271</t>
  </si>
  <si>
    <t>Y20230272</t>
  </si>
  <si>
    <t>Y20230273</t>
  </si>
  <si>
    <t>Y20230274</t>
  </si>
  <si>
    <t>Y20230275</t>
  </si>
  <si>
    <t>Y20230276</t>
  </si>
  <si>
    <t>Y20230277</t>
  </si>
  <si>
    <t>Y20230278</t>
  </si>
  <si>
    <t>Y20230279</t>
  </si>
  <si>
    <t>Y20230280</t>
  </si>
  <si>
    <t>Y20230281</t>
  </si>
  <si>
    <t>Y20230282</t>
  </si>
  <si>
    <t>Y20230283</t>
  </si>
  <si>
    <t>Y20230284</t>
  </si>
  <si>
    <t>Y20230285</t>
  </si>
  <si>
    <t>Y20230286</t>
  </si>
  <si>
    <t>Y20230287</t>
  </si>
  <si>
    <t>Y20230288</t>
  </si>
  <si>
    <t>Y20230289</t>
  </si>
  <si>
    <t>Y20230290</t>
  </si>
  <si>
    <t>Y20230291</t>
  </si>
  <si>
    <t>Y20230292</t>
  </si>
  <si>
    <t>Y20230293</t>
  </si>
  <si>
    <t>Y20230294</t>
  </si>
  <si>
    <t>Y20230295</t>
  </si>
  <si>
    <t>Y20230296</t>
  </si>
  <si>
    <t>Y20230297</t>
  </si>
  <si>
    <t>Y20230298</t>
  </si>
  <si>
    <t>Y20230299</t>
  </si>
  <si>
    <t>Y20230300</t>
  </si>
  <si>
    <t>Y20230301</t>
  </si>
  <si>
    <t>Y20230302</t>
  </si>
  <si>
    <t>Y20230303</t>
  </si>
  <si>
    <t>Y20230304</t>
  </si>
  <si>
    <t>Y20230305</t>
  </si>
  <si>
    <t>Y20230306</t>
  </si>
  <si>
    <t>Y20230307</t>
  </si>
  <si>
    <t>Y20230308</t>
  </si>
  <si>
    <t>Y20230309</t>
  </si>
  <si>
    <t>Y20230310</t>
  </si>
  <si>
    <t>Y20230311</t>
  </si>
  <si>
    <t>Y20230312</t>
  </si>
  <si>
    <t>Y20230313</t>
  </si>
  <si>
    <t>Y20230314</t>
  </si>
  <si>
    <t>Y20230315</t>
  </si>
  <si>
    <t>Y20230316</t>
  </si>
  <si>
    <t>Y20230317</t>
  </si>
  <si>
    <t>Y20230318</t>
  </si>
  <si>
    <t>Y20230319</t>
  </si>
  <si>
    <t>Y20230320</t>
  </si>
  <si>
    <t>Y20230321</t>
  </si>
  <si>
    <t>Y20230322</t>
  </si>
  <si>
    <t>Y20230323</t>
  </si>
  <si>
    <t>Y20230324</t>
  </si>
  <si>
    <t>Y20230325</t>
  </si>
  <si>
    <t>Y20230326</t>
  </si>
  <si>
    <t>Y20230327</t>
  </si>
  <si>
    <t>Y20230328</t>
  </si>
  <si>
    <t>Y20230329</t>
  </si>
  <si>
    <t>Y20230330</t>
  </si>
  <si>
    <t>Y20230331</t>
  </si>
  <si>
    <t>Y20230332</t>
  </si>
  <si>
    <t>Y20230333</t>
  </si>
  <si>
    <t>Y20230334</t>
  </si>
  <si>
    <t>Y20230335</t>
  </si>
  <si>
    <t>Y20230336</t>
  </si>
  <si>
    <t>Y20230337</t>
  </si>
  <si>
    <t>Y20230338</t>
  </si>
  <si>
    <t>Y20230339</t>
  </si>
  <si>
    <t>Y20230340</t>
  </si>
  <si>
    <t>Y20230341</t>
  </si>
  <si>
    <t>Y20230342</t>
  </si>
  <si>
    <t>Y20230343</t>
  </si>
  <si>
    <t>Y20230344</t>
  </si>
  <si>
    <t>Y20230345</t>
  </si>
  <si>
    <t>Y20230346</t>
  </si>
  <si>
    <t>Y20230347</t>
  </si>
  <si>
    <t>Y20230348</t>
  </si>
  <si>
    <t>Y20230349</t>
  </si>
  <si>
    <t>Y20230350</t>
  </si>
  <si>
    <t>Y20230351</t>
  </si>
  <si>
    <t>Y20230352</t>
  </si>
  <si>
    <t>Y20230353</t>
  </si>
  <si>
    <t>Y20230354</t>
  </si>
  <si>
    <t>Y20230355</t>
  </si>
  <si>
    <t>Y20230356</t>
  </si>
  <si>
    <t>Y20230357</t>
  </si>
  <si>
    <t>Y20230358</t>
  </si>
  <si>
    <t>Y20230359</t>
  </si>
  <si>
    <t>Y20230360</t>
  </si>
  <si>
    <t>Y20230361</t>
  </si>
  <si>
    <t>Y20230362</t>
  </si>
  <si>
    <t>Y20230363</t>
  </si>
  <si>
    <t>Y20230364</t>
  </si>
  <si>
    <t>Y20230365</t>
  </si>
  <si>
    <t>Y20230366</t>
  </si>
  <si>
    <t>Y20230367</t>
  </si>
  <si>
    <t>Y20230368</t>
  </si>
  <si>
    <t>Y20230369</t>
  </si>
  <si>
    <t>Y20230370</t>
  </si>
  <si>
    <t>Y20230371</t>
  </si>
  <si>
    <t>Y20230372</t>
  </si>
  <si>
    <t>Y20230373</t>
  </si>
  <si>
    <t>Y20230374</t>
  </si>
  <si>
    <t>Y20230375</t>
  </si>
  <si>
    <t>Y20230376</t>
  </si>
  <si>
    <t>Y20230377</t>
  </si>
  <si>
    <t>Y20230378</t>
  </si>
  <si>
    <t>Y20230379</t>
  </si>
  <si>
    <t>Y20230380</t>
  </si>
  <si>
    <t>Y20230381</t>
  </si>
  <si>
    <t>Y20230382</t>
  </si>
  <si>
    <t>Y20230383</t>
  </si>
  <si>
    <t>Y20230384</t>
  </si>
  <si>
    <t>Y20230385</t>
  </si>
  <si>
    <t>Y20230386</t>
  </si>
  <si>
    <t>Y20230387</t>
  </si>
  <si>
    <t>Y20230388</t>
  </si>
  <si>
    <t>Y20230389</t>
  </si>
  <si>
    <t>Y20230390</t>
  </si>
  <si>
    <t>Y20230391</t>
  </si>
  <si>
    <t>Y20230392</t>
  </si>
  <si>
    <t>Y20230393</t>
  </si>
  <si>
    <t>Y20230394</t>
  </si>
  <si>
    <t>Y20230395</t>
  </si>
  <si>
    <t>Y20230396</t>
  </si>
  <si>
    <t>Y20230397</t>
  </si>
  <si>
    <t>Y20230398</t>
  </si>
  <si>
    <t>Y20230399</t>
  </si>
  <si>
    <t>Y20230400</t>
  </si>
  <si>
    <t>Y20230401</t>
  </si>
  <si>
    <t>Y20230402</t>
  </si>
  <si>
    <t>Y20230403</t>
  </si>
  <si>
    <t>Y20230404</t>
  </si>
  <si>
    <t>Y20230405</t>
  </si>
  <si>
    <t>Y20230406</t>
  </si>
  <si>
    <t>Y20230407</t>
  </si>
  <si>
    <t>Y20230408</t>
  </si>
  <si>
    <t>Y20230409</t>
  </si>
  <si>
    <t>Y20230410</t>
  </si>
  <si>
    <t>Y20230411</t>
  </si>
  <si>
    <t>Y20230412</t>
  </si>
  <si>
    <t>Y20230413</t>
  </si>
  <si>
    <t>Y20230414</t>
  </si>
  <si>
    <t>Y20230415</t>
  </si>
  <si>
    <t>Y20230416</t>
  </si>
  <si>
    <t>Y20230417</t>
  </si>
  <si>
    <t>Y20230418</t>
  </si>
  <si>
    <t>Y20230419</t>
  </si>
  <si>
    <t>Y20230420</t>
  </si>
  <si>
    <t>Y20230421</t>
  </si>
  <si>
    <t>Y20230422</t>
  </si>
  <si>
    <t>Y20230423</t>
  </si>
  <si>
    <t>Y20230424</t>
  </si>
  <si>
    <t>Y20230425</t>
  </si>
  <si>
    <t>Y20230426</t>
  </si>
  <si>
    <t>Y20230427</t>
  </si>
  <si>
    <t>Y20230428</t>
  </si>
  <si>
    <t>Y20230429</t>
  </si>
  <si>
    <t>Y20230430</t>
  </si>
  <si>
    <t>Y20230431</t>
  </si>
  <si>
    <t>Y20230432</t>
  </si>
  <si>
    <t>Y20230433</t>
  </si>
  <si>
    <t>Y20230434</t>
  </si>
  <si>
    <t>Y20230435</t>
  </si>
  <si>
    <t>Y20230436</t>
  </si>
  <si>
    <t>Y20230437</t>
  </si>
  <si>
    <t>Y20230438</t>
  </si>
  <si>
    <t>Y20230439</t>
  </si>
  <si>
    <t>Y20230440</t>
  </si>
  <si>
    <t>Y20230441</t>
  </si>
  <si>
    <t>Y20230442</t>
  </si>
  <si>
    <t>Y20230443</t>
  </si>
  <si>
    <t>Y20230444</t>
  </si>
  <si>
    <t>Y20230445</t>
  </si>
  <si>
    <t>Y20230446</t>
  </si>
  <si>
    <t>Y20230447</t>
  </si>
  <si>
    <t>Y20230448</t>
  </si>
  <si>
    <t>Y20230449</t>
  </si>
  <si>
    <t>Y20230450</t>
  </si>
  <si>
    <t>Y20230451</t>
  </si>
  <si>
    <t>Y20230452</t>
  </si>
  <si>
    <t>Y20230453</t>
  </si>
  <si>
    <t>Y20230454</t>
  </si>
  <si>
    <t>Y20230455</t>
  </si>
  <si>
    <t>Y20230456</t>
  </si>
  <si>
    <t>Y20230457</t>
  </si>
  <si>
    <t>Y20230458</t>
  </si>
  <si>
    <t>Y20230459</t>
  </si>
  <si>
    <t>Y20230460</t>
  </si>
  <si>
    <t>Y20230461</t>
  </si>
  <si>
    <t>Y20230462</t>
  </si>
  <si>
    <t>Y20230463</t>
  </si>
  <si>
    <t>Y20230464</t>
  </si>
  <si>
    <t>Y20230465</t>
  </si>
  <si>
    <t>Y20230466</t>
  </si>
  <si>
    <t>Y20230467</t>
  </si>
  <si>
    <t>Y20230468</t>
  </si>
  <si>
    <t>Y20230469</t>
  </si>
  <si>
    <t>Y20230470</t>
  </si>
  <si>
    <t>Y20230471</t>
  </si>
  <si>
    <t>Y20230472</t>
  </si>
  <si>
    <t>Y20230473</t>
  </si>
  <si>
    <t>Y20230474</t>
  </si>
  <si>
    <t>Y20230475</t>
  </si>
  <si>
    <t>Y20230476</t>
  </si>
  <si>
    <t>Y20230477</t>
  </si>
  <si>
    <t>Y20230478</t>
  </si>
  <si>
    <t>Y20230479</t>
  </si>
  <si>
    <t>Y20230480</t>
  </si>
  <si>
    <t>Y20230481</t>
  </si>
  <si>
    <t>Y20230482</t>
  </si>
  <si>
    <t>Y20230483</t>
  </si>
  <si>
    <t>Y20230484</t>
  </si>
  <si>
    <t>Y20230485</t>
  </si>
  <si>
    <t>Y20230486</t>
  </si>
  <si>
    <t>Y20230487</t>
  </si>
  <si>
    <t>Y20230488</t>
  </si>
  <si>
    <t>Y20230489</t>
  </si>
  <si>
    <t>Y20230490</t>
  </si>
  <si>
    <t>Y20230491</t>
  </si>
  <si>
    <t>Y20230492</t>
  </si>
  <si>
    <t>Y20230493</t>
  </si>
  <si>
    <t>Y20230494</t>
  </si>
  <si>
    <t>Y20230495</t>
  </si>
  <si>
    <t>Y20230496</t>
  </si>
  <si>
    <t>Y20230497</t>
  </si>
  <si>
    <t>Y20230498</t>
  </si>
  <si>
    <t>Y20230499</t>
  </si>
  <si>
    <t>Y20230500</t>
  </si>
  <si>
    <t>Y20230501</t>
  </si>
  <si>
    <t>Y20230502</t>
  </si>
  <si>
    <t>Y20230503</t>
  </si>
  <si>
    <t>Y20230504</t>
  </si>
  <si>
    <t>Y20230505</t>
  </si>
  <si>
    <t>Y20230506</t>
  </si>
  <si>
    <t>Y20230507</t>
  </si>
  <si>
    <t>Y20230508</t>
  </si>
  <si>
    <t>Y20230509</t>
  </si>
  <si>
    <t>Y20230510</t>
  </si>
  <si>
    <t>Y20230511</t>
  </si>
  <si>
    <t>Y20230512</t>
  </si>
  <si>
    <t>Y20230513</t>
  </si>
  <si>
    <t>Y20230514</t>
  </si>
  <si>
    <t>Y20230515</t>
  </si>
  <si>
    <t>Y20230516</t>
  </si>
  <si>
    <t>Y20230517</t>
  </si>
  <si>
    <t>Y20230518</t>
  </si>
  <si>
    <t>Y20230519</t>
  </si>
  <si>
    <t>Y20230520</t>
  </si>
  <si>
    <t>Y20230521</t>
  </si>
  <si>
    <t>Y20230522</t>
  </si>
  <si>
    <t>Y20230523</t>
  </si>
  <si>
    <t>Y20230524</t>
  </si>
  <si>
    <t>Y20230525</t>
  </si>
  <si>
    <t>Y20230526</t>
  </si>
  <si>
    <t>Y20230527</t>
  </si>
  <si>
    <t>Y20230528</t>
  </si>
  <si>
    <t>Y20230529</t>
  </si>
  <si>
    <t>Y20230530</t>
  </si>
  <si>
    <t>Y20230531</t>
  </si>
  <si>
    <t>Y20230532</t>
  </si>
  <si>
    <t>Y20230533</t>
  </si>
  <si>
    <t>Y20230534</t>
  </si>
  <si>
    <t>Y20230535</t>
  </si>
  <si>
    <t>Y20230536</t>
  </si>
  <si>
    <t>Y20230537</t>
  </si>
  <si>
    <t>Y20230538</t>
  </si>
  <si>
    <t>Y20230539</t>
  </si>
  <si>
    <t>Y20230540</t>
  </si>
  <si>
    <t>Y20230541</t>
  </si>
  <si>
    <t>Y20230542</t>
  </si>
  <si>
    <t>Y20230543</t>
  </si>
  <si>
    <t>Y20230544</t>
  </si>
  <si>
    <t>Y20230545</t>
  </si>
  <si>
    <t>Y20230546</t>
  </si>
  <si>
    <t>Y20230547</t>
  </si>
  <si>
    <t>Y20230548</t>
  </si>
  <si>
    <t>Y20230549</t>
  </si>
  <si>
    <t>Y20230550</t>
  </si>
  <si>
    <t>Y20230551</t>
  </si>
  <si>
    <t>Y20230552</t>
  </si>
  <si>
    <t>Y20230553</t>
  </si>
  <si>
    <t>Y20230554</t>
  </si>
  <si>
    <t>Y20230555</t>
  </si>
  <si>
    <t>Y20230556</t>
  </si>
  <si>
    <t>Y20230557</t>
  </si>
  <si>
    <t>Y20230558</t>
  </si>
  <si>
    <t>Y20230559</t>
  </si>
  <si>
    <t>Y20230560</t>
  </si>
  <si>
    <t>Y20230561</t>
  </si>
  <si>
    <t>Y20230562</t>
  </si>
  <si>
    <t>Y20230563</t>
  </si>
  <si>
    <t>Y20230564</t>
  </si>
  <si>
    <t>Y20230565</t>
  </si>
  <si>
    <t>Y20230566</t>
  </si>
  <si>
    <t>Y20230567</t>
  </si>
  <si>
    <t>Y20230568</t>
  </si>
  <si>
    <t>Y20230569</t>
  </si>
  <si>
    <t>Y20230570</t>
  </si>
  <si>
    <t>Y20230571</t>
  </si>
  <si>
    <t>Y20230572</t>
  </si>
  <si>
    <t>Y20230573</t>
  </si>
  <si>
    <t>Y20230574</t>
  </si>
  <si>
    <t>Y20230575</t>
  </si>
  <si>
    <t>Y20230576</t>
  </si>
  <si>
    <t>Y20230577</t>
  </si>
  <si>
    <t>Y20230578</t>
  </si>
  <si>
    <t>Y20230579</t>
  </si>
  <si>
    <t>Y20230580</t>
  </si>
  <si>
    <t>Y20230581</t>
  </si>
  <si>
    <t>Y20230582</t>
  </si>
  <si>
    <t>Y20230583</t>
  </si>
  <si>
    <t>Y20230584</t>
  </si>
  <si>
    <t>Y20230585</t>
  </si>
  <si>
    <t>Y20230586</t>
  </si>
  <si>
    <t>Y20230587</t>
  </si>
  <si>
    <t>Y20230588</t>
  </si>
  <si>
    <t>Y20230589</t>
  </si>
  <si>
    <t>Y20230590</t>
  </si>
  <si>
    <t>Y20230591</t>
  </si>
  <si>
    <t>Y20230592</t>
  </si>
  <si>
    <t>Y20230593</t>
  </si>
  <si>
    <t>Y20230594</t>
  </si>
  <si>
    <t>Y20230595</t>
  </si>
  <si>
    <t>Y20230596</t>
  </si>
  <si>
    <t>Y20230597</t>
  </si>
  <si>
    <t>Y20230598</t>
  </si>
  <si>
    <t>Y20230599</t>
  </si>
  <si>
    <t>Y20230600</t>
  </si>
  <si>
    <t>Y20230601</t>
  </si>
  <si>
    <t>Y20230602</t>
  </si>
  <si>
    <t>Y20230603</t>
  </si>
  <si>
    <t>Y20230604</t>
  </si>
  <si>
    <t>Y20230605</t>
  </si>
  <si>
    <t>Y20230606</t>
  </si>
  <si>
    <t>Y20230607</t>
  </si>
  <si>
    <t>Y20230608</t>
  </si>
  <si>
    <t>Y20230609</t>
  </si>
  <si>
    <t>Y20230610</t>
  </si>
  <si>
    <t>Y20230611</t>
  </si>
  <si>
    <t>Y20230612</t>
  </si>
  <si>
    <t>Y20230613</t>
  </si>
  <si>
    <t>Y20230614</t>
  </si>
  <si>
    <t>Y20230615</t>
  </si>
  <si>
    <t>Y20230616</t>
  </si>
  <si>
    <t>Y20230617</t>
  </si>
  <si>
    <t>Y20230618</t>
  </si>
  <si>
    <t>Y20230619</t>
  </si>
  <si>
    <t>Y20230620</t>
  </si>
  <si>
    <t>Y20230621</t>
  </si>
  <si>
    <t>Y20230622</t>
  </si>
  <si>
    <t>Y20230623</t>
  </si>
  <si>
    <t>Y20230624</t>
  </si>
  <si>
    <t>Y20230625</t>
  </si>
  <si>
    <t>Y20230626</t>
  </si>
  <si>
    <t>Y20230627</t>
  </si>
  <si>
    <t>Y20230628</t>
  </si>
  <si>
    <t>Y20230629</t>
  </si>
  <si>
    <t>Y20230630</t>
  </si>
  <si>
    <t>Y20230631</t>
  </si>
  <si>
    <t>Y20230632</t>
  </si>
  <si>
    <t>Y20230633</t>
  </si>
  <si>
    <t>Y20230634</t>
  </si>
  <si>
    <t>Y20230635</t>
  </si>
  <si>
    <t>Y20230636</t>
  </si>
  <si>
    <t>Y20230637</t>
  </si>
  <si>
    <t>Y20230638</t>
  </si>
  <si>
    <t>Y20230639</t>
  </si>
  <si>
    <t>Y20230640</t>
  </si>
  <si>
    <t>Y20230641</t>
  </si>
  <si>
    <t>Y20230642</t>
  </si>
  <si>
    <t>Y20230643</t>
  </si>
  <si>
    <t>Y20230644</t>
  </si>
  <si>
    <t>Y20230645</t>
  </si>
  <si>
    <t>Y20230646</t>
  </si>
  <si>
    <t>Y20230647</t>
  </si>
  <si>
    <t>Y20230648</t>
  </si>
  <si>
    <t>Y20230649</t>
  </si>
  <si>
    <t>Y20230650</t>
  </si>
  <si>
    <t>Y20230651</t>
  </si>
  <si>
    <t>Y20230652</t>
  </si>
  <si>
    <t>Y20230653</t>
  </si>
  <si>
    <t>Y20230654</t>
  </si>
  <si>
    <t>Y20230655</t>
  </si>
  <si>
    <t>Y20230656</t>
  </si>
  <si>
    <t>Y20230657</t>
  </si>
  <si>
    <t>Y20230658</t>
  </si>
  <si>
    <t>Y20230659</t>
  </si>
  <si>
    <t>Y20230660</t>
  </si>
  <si>
    <t>Y20230661</t>
  </si>
  <si>
    <t>Y20230662</t>
  </si>
  <si>
    <t>Y20230663</t>
  </si>
  <si>
    <t>Y20230664</t>
  </si>
  <si>
    <t>Y20230665</t>
  </si>
  <si>
    <t>Y20230666</t>
  </si>
  <si>
    <t>Y20230667</t>
  </si>
  <si>
    <t>Y20230668</t>
  </si>
  <si>
    <t>Y20230669</t>
  </si>
  <si>
    <t>Y20230670</t>
  </si>
  <si>
    <t>Y20230671</t>
  </si>
  <si>
    <t>Y20230672</t>
  </si>
  <si>
    <t>Y20230673</t>
  </si>
  <si>
    <t>Y20230674</t>
  </si>
  <si>
    <t>Y20230675</t>
  </si>
  <si>
    <t>Y20230676</t>
  </si>
  <si>
    <t>Y20230677</t>
  </si>
  <si>
    <t>Y20230678</t>
  </si>
  <si>
    <t>Y20230679</t>
  </si>
  <si>
    <t>Y20230680</t>
  </si>
  <si>
    <t>Y20230681</t>
  </si>
  <si>
    <t>Y20230682</t>
  </si>
  <si>
    <t>Y20230683</t>
  </si>
  <si>
    <t>Y20230684</t>
  </si>
  <si>
    <t>Y20230685</t>
  </si>
  <si>
    <t>Y20230686</t>
  </si>
  <si>
    <t>Y20230687</t>
  </si>
  <si>
    <t>Y20230688</t>
  </si>
  <si>
    <t>Y20230689</t>
  </si>
  <si>
    <t>Y20230690</t>
  </si>
  <si>
    <t>Y20230691</t>
  </si>
  <si>
    <t>Y20230692</t>
  </si>
  <si>
    <t>Y20230693</t>
  </si>
  <si>
    <t>Y20230694</t>
  </si>
  <si>
    <t>Y20230695</t>
  </si>
  <si>
    <t>Y20230696</t>
  </si>
  <si>
    <t>Y20230697</t>
  </si>
  <si>
    <t>Y20230698</t>
  </si>
  <si>
    <t>Y20230699</t>
  </si>
  <si>
    <t>Y20230700</t>
  </si>
  <si>
    <t>Y20230701</t>
  </si>
  <si>
    <t>Y20230702</t>
  </si>
  <si>
    <t>Y20230703</t>
  </si>
  <si>
    <t>Y20230704</t>
  </si>
  <si>
    <t>Y20230705</t>
  </si>
  <si>
    <t>Y20230706</t>
  </si>
  <si>
    <t>Y20230707</t>
  </si>
  <si>
    <t>Y20230708</t>
  </si>
  <si>
    <t>Y20230709</t>
  </si>
  <si>
    <t>Y20230710</t>
  </si>
  <si>
    <t>Y20230711</t>
  </si>
  <si>
    <t>Y20230712</t>
  </si>
  <si>
    <t>Y20230713</t>
  </si>
  <si>
    <t>Y20230714</t>
  </si>
  <si>
    <t>Y20230715</t>
  </si>
  <si>
    <t>Y20230716</t>
  </si>
  <si>
    <t>Y20230717</t>
  </si>
  <si>
    <t>Y20230718</t>
  </si>
  <si>
    <t>Y20230719</t>
  </si>
  <si>
    <t>Y20230720</t>
  </si>
  <si>
    <t>Y20230721</t>
  </si>
  <si>
    <t>Y20230722</t>
  </si>
  <si>
    <t>Y20230723</t>
  </si>
  <si>
    <t>Y20230724</t>
  </si>
  <si>
    <t>Y20230725</t>
  </si>
  <si>
    <t>Y20230726</t>
  </si>
  <si>
    <t>Y20230727</t>
  </si>
  <si>
    <t>Y20230728</t>
  </si>
  <si>
    <t>Y20230729</t>
  </si>
  <si>
    <t>Y20230730</t>
  </si>
  <si>
    <t>Y20230731</t>
  </si>
  <si>
    <t>Y20230732</t>
  </si>
  <si>
    <t>Y20230733</t>
  </si>
  <si>
    <t>Y20230734</t>
  </si>
  <si>
    <t>Y20230735</t>
  </si>
  <si>
    <t>Y20230736</t>
  </si>
  <si>
    <t>Y20230737</t>
  </si>
  <si>
    <t>Y20230738</t>
  </si>
  <si>
    <t>Y20230739</t>
  </si>
  <si>
    <t>Y20230740</t>
  </si>
  <si>
    <t>Y20230741</t>
  </si>
  <si>
    <t>Y20230742</t>
  </si>
  <si>
    <t>Y20230743</t>
  </si>
  <si>
    <t>Y20230744</t>
  </si>
  <si>
    <t>Y20230745</t>
  </si>
  <si>
    <t>Y20230746</t>
  </si>
  <si>
    <t>Y20230747</t>
  </si>
  <si>
    <t>Y20230748</t>
  </si>
  <si>
    <t>Y20230749</t>
  </si>
  <si>
    <t>Y20230750</t>
  </si>
  <si>
    <t>Y20230751</t>
  </si>
  <si>
    <t>Y20230752</t>
  </si>
  <si>
    <t>Y20230753</t>
  </si>
  <si>
    <t>Y20230754</t>
  </si>
  <si>
    <t>Y20230755</t>
  </si>
  <si>
    <t>Y20230756</t>
  </si>
  <si>
    <t>Y20230757</t>
  </si>
  <si>
    <t>Y20230758</t>
  </si>
  <si>
    <t>Y20230759</t>
  </si>
  <si>
    <t>Y20230760</t>
  </si>
  <si>
    <t>Y20230761</t>
  </si>
  <si>
    <t>Y20230762</t>
  </si>
  <si>
    <t>Y20230763</t>
  </si>
  <si>
    <t>Y20230764</t>
  </si>
  <si>
    <t>Y20230765</t>
  </si>
  <si>
    <t>Y20230766</t>
  </si>
  <si>
    <t>Y20230767</t>
  </si>
  <si>
    <t>Y20230768</t>
  </si>
  <si>
    <t>Y20230769</t>
  </si>
  <si>
    <t>Y20230770</t>
  </si>
  <si>
    <t>Y20230771</t>
  </si>
  <si>
    <t>Y20230772</t>
  </si>
  <si>
    <t>Y20230773</t>
  </si>
  <si>
    <t>Y20230774</t>
  </si>
  <si>
    <t>Y20230775</t>
  </si>
  <si>
    <t>Y20230776</t>
  </si>
  <si>
    <t>Y20230777</t>
  </si>
  <si>
    <t>Y20230778</t>
  </si>
  <si>
    <t>Y20230779</t>
  </si>
  <si>
    <t>Y20230780</t>
  </si>
  <si>
    <t>Y20230781</t>
  </si>
  <si>
    <t>Y20230782</t>
  </si>
  <si>
    <t>Y20230783</t>
  </si>
  <si>
    <t>Y20230784</t>
  </si>
  <si>
    <t>Y20230785</t>
  </si>
  <si>
    <t>Y20230786</t>
  </si>
  <si>
    <t>Y20230787</t>
  </si>
  <si>
    <t>Y20230788</t>
  </si>
  <si>
    <t>Y20230789</t>
  </si>
  <si>
    <t>Y20230790</t>
  </si>
  <si>
    <t>Y20230791</t>
  </si>
  <si>
    <t>Y20230792</t>
  </si>
  <si>
    <t>Y20230793</t>
  </si>
  <si>
    <t>Y20230794</t>
  </si>
  <si>
    <t>Y20230795</t>
  </si>
  <si>
    <t>Y20230796</t>
  </si>
  <si>
    <t>Y20230797</t>
  </si>
  <si>
    <t>Y20230798</t>
  </si>
  <si>
    <t>Y20230799</t>
  </si>
  <si>
    <t>Y20230800</t>
  </si>
  <si>
    <t>Y20230801</t>
  </si>
  <si>
    <t>Y20230802</t>
  </si>
  <si>
    <t>Y20230803</t>
  </si>
  <si>
    <t>Y20230804</t>
  </si>
  <si>
    <t>Y20230805</t>
  </si>
  <si>
    <t>Y20230806</t>
  </si>
  <si>
    <t>Y20230807</t>
  </si>
  <si>
    <t>Y20230808</t>
  </si>
  <si>
    <t>Y20230809</t>
  </si>
  <si>
    <t>Y20230810</t>
  </si>
  <si>
    <t>Y20230811</t>
  </si>
  <si>
    <t>Y20230812</t>
  </si>
  <si>
    <t>Y20230813</t>
  </si>
  <si>
    <t>Y20230814</t>
  </si>
  <si>
    <t>Y20230815</t>
  </si>
  <si>
    <t>Y20230816</t>
  </si>
  <si>
    <t>Y20230817</t>
  </si>
  <si>
    <t>Y20230818</t>
  </si>
  <si>
    <t>Y20230819</t>
  </si>
  <si>
    <t>Y20230820</t>
  </si>
  <si>
    <t>Y20230821</t>
  </si>
  <si>
    <t>Y20230822</t>
  </si>
  <si>
    <t>Y20230823</t>
  </si>
  <si>
    <t>Y20230824</t>
  </si>
  <si>
    <t>Y20230825</t>
  </si>
  <si>
    <t>Y20230826</t>
  </si>
  <si>
    <t>Y20230827</t>
  </si>
  <si>
    <t>Y20230828</t>
  </si>
  <si>
    <t>Y20230829</t>
  </si>
  <si>
    <t>Y20230830</t>
  </si>
  <si>
    <t>Y20230831</t>
  </si>
  <si>
    <t>Y20230832</t>
  </si>
  <si>
    <t>Y20230833</t>
  </si>
  <si>
    <t>Y20230834</t>
  </si>
  <si>
    <t>Y20230835</t>
  </si>
  <si>
    <t>Y20230836</t>
  </si>
  <si>
    <t>Y20230837</t>
  </si>
  <si>
    <t>Y20230838</t>
  </si>
  <si>
    <t>Y20230839</t>
  </si>
  <si>
    <t>Y20230840</t>
  </si>
  <si>
    <t>Y20230841</t>
  </si>
  <si>
    <t>Y20230842</t>
  </si>
  <si>
    <t>Y20230843</t>
  </si>
  <si>
    <t>Y20230844</t>
  </si>
  <si>
    <t>Y20230845</t>
  </si>
  <si>
    <t>Y20230846</t>
  </si>
  <si>
    <t>Y20230847</t>
  </si>
  <si>
    <t>Y20230848</t>
  </si>
  <si>
    <t>Y20230849</t>
  </si>
  <si>
    <t>Y20230850</t>
  </si>
  <si>
    <t>Y20230851</t>
  </si>
  <si>
    <t>Y20230852</t>
  </si>
  <si>
    <t>Y20230853</t>
  </si>
  <si>
    <t>Y20230854</t>
  </si>
  <si>
    <t>Y20230855</t>
  </si>
  <si>
    <t>Y20230856</t>
  </si>
  <si>
    <t>Y20230857</t>
  </si>
  <si>
    <t>Y20230858</t>
  </si>
  <si>
    <t>Y20230859</t>
  </si>
  <si>
    <t>Y20230860</t>
  </si>
  <si>
    <t>Y20230861</t>
  </si>
  <si>
    <t>Y20230862</t>
  </si>
  <si>
    <t>Y20230863</t>
  </si>
  <si>
    <t>Y20230864</t>
  </si>
  <si>
    <t>Y20230865</t>
  </si>
  <si>
    <t>Y20230866</t>
  </si>
  <si>
    <t>Y20230867</t>
  </si>
  <si>
    <t>Y20230868</t>
  </si>
  <si>
    <t>Y20230869</t>
  </si>
  <si>
    <t>Y20230870</t>
  </si>
  <si>
    <t>Y20230871</t>
  </si>
  <si>
    <t>Y20230872</t>
  </si>
  <si>
    <t>Y20230873</t>
  </si>
  <si>
    <t>Y20230874</t>
  </si>
  <si>
    <t>Y20230875</t>
  </si>
  <si>
    <t>Y20230876</t>
  </si>
  <si>
    <t>Y20230877</t>
  </si>
  <si>
    <t>Y20230878</t>
  </si>
  <si>
    <t>Y20230879</t>
  </si>
  <si>
    <t>Y20230880</t>
  </si>
  <si>
    <t>Y20230881</t>
  </si>
  <si>
    <t>Y20230882</t>
  </si>
  <si>
    <t>Y20230883</t>
  </si>
  <si>
    <t>Y20230884</t>
  </si>
  <si>
    <t>Y20230885</t>
  </si>
  <si>
    <t>Y20230886</t>
  </si>
  <si>
    <t>Y20230887</t>
  </si>
  <si>
    <t>Y20230888</t>
  </si>
  <si>
    <t>Y20230889</t>
  </si>
  <si>
    <t>Y20230890</t>
  </si>
  <si>
    <t>Y20230891</t>
  </si>
  <si>
    <t>Y20230892</t>
  </si>
  <si>
    <t>Y20230893</t>
  </si>
  <si>
    <t>Y20230894</t>
  </si>
  <si>
    <t>Y20230895</t>
  </si>
  <si>
    <t>Y20230896</t>
  </si>
  <si>
    <t>Y20230897</t>
  </si>
  <si>
    <t>Y20230898</t>
  </si>
  <si>
    <t>Y20230899</t>
  </si>
  <si>
    <t>Y20230900</t>
  </si>
  <si>
    <t>Y20230901</t>
  </si>
  <si>
    <t>Y20230902</t>
  </si>
  <si>
    <t>Y20230903</t>
  </si>
  <si>
    <t>Y20230904</t>
  </si>
  <si>
    <t>Y20230905</t>
  </si>
  <si>
    <t>Y20230906</t>
  </si>
  <si>
    <t>Y20230907</t>
  </si>
  <si>
    <t>Y20230908</t>
  </si>
  <si>
    <t>Y20230909</t>
  </si>
  <si>
    <t>Y20230910</t>
  </si>
  <si>
    <t>Y20230911</t>
  </si>
  <si>
    <t>Y20230912</t>
  </si>
  <si>
    <t>Y20230913</t>
  </si>
  <si>
    <t>Y20230914</t>
  </si>
  <si>
    <t>Y20230915</t>
  </si>
  <si>
    <t>Y20230916</t>
  </si>
  <si>
    <t>Y20230917</t>
  </si>
  <si>
    <t>Y20230918</t>
  </si>
  <si>
    <t>Y20230919</t>
  </si>
  <si>
    <t>Y20230920</t>
  </si>
  <si>
    <t>Y20230921</t>
  </si>
  <si>
    <t>Y20230922</t>
  </si>
  <si>
    <t>Y20230923</t>
  </si>
  <si>
    <t>Y20230924</t>
  </si>
  <si>
    <t>Y20230925</t>
  </si>
  <si>
    <t>Y20230926</t>
  </si>
  <si>
    <t>Y20230927</t>
  </si>
  <si>
    <t>Y20230928</t>
  </si>
  <si>
    <t>Y20230929</t>
  </si>
  <si>
    <t>Y20230930</t>
  </si>
  <si>
    <t>Y20230931</t>
  </si>
  <si>
    <t>Y20230932</t>
  </si>
  <si>
    <t>Y20230933</t>
  </si>
  <si>
    <t>Y20230934</t>
  </si>
  <si>
    <t>Y20230935</t>
  </si>
  <si>
    <t>Y20230936</t>
  </si>
  <si>
    <t>Y20230937</t>
  </si>
  <si>
    <t>Y20230938</t>
  </si>
  <si>
    <t>Y20230939</t>
  </si>
  <si>
    <t>Y20230940</t>
  </si>
  <si>
    <t>Y20230941</t>
  </si>
  <si>
    <t>Y20230942</t>
  </si>
  <si>
    <t>Y20230943</t>
  </si>
  <si>
    <t>Y20230944</t>
  </si>
  <si>
    <t>Y20230945</t>
  </si>
  <si>
    <t>Y20230946</t>
  </si>
  <si>
    <t>Y20230947</t>
  </si>
  <si>
    <t>Y20230948</t>
  </si>
  <si>
    <t>Y20230949</t>
  </si>
  <si>
    <t>Y20230950</t>
  </si>
  <si>
    <t>Y20230951</t>
  </si>
  <si>
    <t>Y20230952</t>
  </si>
  <si>
    <t>Y20230953</t>
  </si>
  <si>
    <t>Y20230954</t>
  </si>
  <si>
    <t>Y20230955</t>
  </si>
  <si>
    <t>Y20230956</t>
  </si>
  <si>
    <t>Y20230957</t>
  </si>
  <si>
    <t>Y20230958</t>
  </si>
  <si>
    <t>Y20230959</t>
  </si>
  <si>
    <t>Y20230960</t>
  </si>
  <si>
    <t>Y20230961</t>
  </si>
  <si>
    <t>Y20230962</t>
  </si>
  <si>
    <t>Y20230963</t>
  </si>
  <si>
    <t>Y20230964</t>
  </si>
  <si>
    <t>Y20230965</t>
  </si>
  <si>
    <t>Y20230966</t>
  </si>
  <si>
    <t>Y20230967</t>
  </si>
  <si>
    <t>Y20230968</t>
  </si>
  <si>
    <t>Y20230969</t>
  </si>
  <si>
    <t>Y20230970</t>
  </si>
  <si>
    <t>Y20230971</t>
  </si>
  <si>
    <t>Y20230972</t>
  </si>
  <si>
    <t>Y20230973</t>
  </si>
  <si>
    <t>Y20230974</t>
  </si>
  <si>
    <t>Y20230975</t>
  </si>
  <si>
    <t>Y20230976</t>
  </si>
  <si>
    <t>Y20230977</t>
  </si>
  <si>
    <t>Y20230978</t>
  </si>
  <si>
    <t>Y20230979</t>
  </si>
  <si>
    <t>Y20230980</t>
  </si>
  <si>
    <t>Y20230981</t>
  </si>
  <si>
    <t>Y20230982</t>
  </si>
  <si>
    <t>Y20230983</t>
  </si>
  <si>
    <t>Y20230984</t>
  </si>
  <si>
    <t>Y20230985</t>
  </si>
  <si>
    <t>Y20230986</t>
  </si>
  <si>
    <t>Y20230987</t>
  </si>
  <si>
    <t>Y20230988</t>
  </si>
  <si>
    <t>Y20230989</t>
  </si>
  <si>
    <t>Y20230990</t>
  </si>
  <si>
    <t>Y20230991</t>
  </si>
  <si>
    <t>Y20230992</t>
  </si>
  <si>
    <t>Y20230993</t>
  </si>
  <si>
    <t>Y20230994</t>
  </si>
  <si>
    <t>Y20230995</t>
  </si>
  <si>
    <t>Y20230996</t>
  </si>
  <si>
    <t>Y20230997</t>
  </si>
  <si>
    <t>Y20230998</t>
  </si>
  <si>
    <t>Y20230999</t>
  </si>
  <si>
    <t>Y20231000</t>
  </si>
  <si>
    <t>小计</t>
    <phoneticPr fontId="35" type="noConversion"/>
  </si>
  <si>
    <t>湖南省机关事务局</t>
    <phoneticPr fontId="35" type="noConversion"/>
  </si>
  <si>
    <t>湖南省文化和旅游厅</t>
    <phoneticPr fontId="35" type="noConversion"/>
  </si>
  <si>
    <t>湖南省体育局</t>
    <phoneticPr fontId="35" type="noConversion"/>
  </si>
  <si>
    <t>湖南省教育厅机关</t>
    <phoneticPr fontId="35" type="noConversion"/>
  </si>
  <si>
    <t>省教育厅小计</t>
    <phoneticPr fontId="35" type="noConversion"/>
  </si>
  <si>
    <t>国防科大一号园区幼儿园</t>
    <phoneticPr fontId="35" type="noConversion"/>
  </si>
  <si>
    <t>国防科大一号园区幼儿园</t>
    <phoneticPr fontId="35" type="noConversion"/>
  </si>
  <si>
    <t>湖南省中小学教师发展中心</t>
    <phoneticPr fontId="35" type="noConversion"/>
  </si>
  <si>
    <t>湖南理工职业技术学院</t>
    <phoneticPr fontId="35" type="noConversion"/>
  </si>
  <si>
    <t>湖南生物机电职业技术学院</t>
    <phoneticPr fontId="35" type="noConversion"/>
  </si>
  <si>
    <t>湖南体育职业学院</t>
    <phoneticPr fontId="35" type="noConversion"/>
  </si>
  <si>
    <t>湖南体育职业学院</t>
    <phoneticPr fontId="35" type="noConversion"/>
  </si>
  <si>
    <t>湖南省体育局</t>
    <phoneticPr fontId="35" type="noConversion"/>
  </si>
  <si>
    <t>湖南省军区幼儿园</t>
    <phoneticPr fontId="35" type="noConversion"/>
  </si>
  <si>
    <t>湖南省军区幼儿园</t>
    <phoneticPr fontId="35" type="noConversion"/>
  </si>
  <si>
    <t>中国人民解放军湖南省军区保障局（999001）</t>
    <phoneticPr fontId="35" type="noConversion"/>
  </si>
  <si>
    <t>湖南省人民政府直属机关第三幼儿院</t>
    <phoneticPr fontId="35" type="noConversion"/>
  </si>
  <si>
    <t>湖南省文化和旅游厅艺术幼儿园</t>
    <phoneticPr fontId="35" type="noConversion"/>
  </si>
  <si>
    <t>浏阳市</t>
    <phoneticPr fontId="35" type="noConversion"/>
  </si>
  <si>
    <t>天心区小计</t>
    <phoneticPr fontId="35" type="noConversion"/>
  </si>
  <si>
    <t>市本级小计</t>
    <phoneticPr fontId="35" type="noConversion"/>
  </si>
  <si>
    <t>长沙市本级</t>
    <phoneticPr fontId="35" type="noConversion"/>
  </si>
  <si>
    <t>芙蓉区</t>
    <phoneticPr fontId="35" type="noConversion"/>
  </si>
  <si>
    <t>芙蓉区小计</t>
    <phoneticPr fontId="35" type="noConversion"/>
  </si>
  <si>
    <t>开福区</t>
    <phoneticPr fontId="35" type="noConversion"/>
  </si>
  <si>
    <t>开福区小计</t>
    <phoneticPr fontId="35" type="noConversion"/>
  </si>
  <si>
    <t>浏阳市</t>
    <phoneticPr fontId="35" type="noConversion"/>
  </si>
  <si>
    <t>小计</t>
    <phoneticPr fontId="35" type="noConversion"/>
  </si>
  <si>
    <t>浏阳市小计</t>
    <phoneticPr fontId="35" type="noConversion"/>
  </si>
  <si>
    <t>宁乡市</t>
    <phoneticPr fontId="35" type="noConversion"/>
  </si>
  <si>
    <t>宁乡市小计</t>
    <phoneticPr fontId="35" type="noConversion"/>
  </si>
  <si>
    <t>天心区</t>
    <phoneticPr fontId="35" type="noConversion"/>
  </si>
  <si>
    <t>望城区</t>
    <phoneticPr fontId="35" type="noConversion"/>
  </si>
  <si>
    <t>望城区小计</t>
    <phoneticPr fontId="35" type="noConversion"/>
  </si>
  <si>
    <t>雨花区</t>
    <phoneticPr fontId="35" type="noConversion"/>
  </si>
  <si>
    <t>雨花区小计</t>
    <phoneticPr fontId="35" type="noConversion"/>
  </si>
  <si>
    <t>湘江新区</t>
    <phoneticPr fontId="35" type="noConversion"/>
  </si>
  <si>
    <t>湘江新区小计</t>
    <phoneticPr fontId="35" type="noConversion"/>
  </si>
  <si>
    <t>长沙县</t>
    <phoneticPr fontId="35" type="noConversion"/>
  </si>
  <si>
    <t>长沙县小计</t>
    <phoneticPr fontId="35" type="noConversion"/>
  </si>
  <si>
    <t>株洲市</t>
    <phoneticPr fontId="35" type="noConversion"/>
  </si>
  <si>
    <t>株洲市本级</t>
    <phoneticPr fontId="35" type="noConversion"/>
  </si>
  <si>
    <t>茶陵县小计</t>
    <phoneticPr fontId="35" type="noConversion"/>
  </si>
  <si>
    <t>荷塘区小计</t>
    <phoneticPr fontId="35" type="noConversion"/>
  </si>
  <si>
    <t>醴陵市小计</t>
    <phoneticPr fontId="35" type="noConversion"/>
  </si>
  <si>
    <t>芦淞区小计</t>
    <phoneticPr fontId="35" type="noConversion"/>
  </si>
  <si>
    <t>渌口区小计</t>
    <phoneticPr fontId="35" type="noConversion"/>
  </si>
  <si>
    <t>石峰区小计</t>
    <phoneticPr fontId="35" type="noConversion"/>
  </si>
  <si>
    <t>天元区小计</t>
    <phoneticPr fontId="35" type="noConversion"/>
  </si>
  <si>
    <t>炎陵县小计</t>
    <phoneticPr fontId="35" type="noConversion"/>
  </si>
  <si>
    <t>攸县小计</t>
    <phoneticPr fontId="35" type="noConversion"/>
  </si>
  <si>
    <t>湘潭市</t>
    <phoneticPr fontId="35" type="noConversion"/>
  </si>
  <si>
    <t>长沙市一中九华中学</t>
    <phoneticPr fontId="35" type="noConversion"/>
  </si>
  <si>
    <t>韶山市</t>
    <phoneticPr fontId="35" type="noConversion"/>
  </si>
  <si>
    <t>韶山市小计</t>
    <phoneticPr fontId="35" type="noConversion"/>
  </si>
  <si>
    <t>湘潭县</t>
    <phoneticPr fontId="35" type="noConversion"/>
  </si>
  <si>
    <t>湘潭县小计</t>
    <phoneticPr fontId="35" type="noConversion"/>
  </si>
  <si>
    <t>湘乡市</t>
    <phoneticPr fontId="35" type="noConversion"/>
  </si>
  <si>
    <t>湘乡市小计</t>
    <phoneticPr fontId="35" type="noConversion"/>
  </si>
  <si>
    <t>雨湖区</t>
    <phoneticPr fontId="35" type="noConversion"/>
  </si>
  <si>
    <t>雨湖区小计</t>
    <phoneticPr fontId="35" type="noConversion"/>
  </si>
  <si>
    <t>湘潭市本级</t>
    <phoneticPr fontId="35" type="noConversion"/>
  </si>
  <si>
    <t>衡阳市本级</t>
    <phoneticPr fontId="35" type="noConversion"/>
  </si>
  <si>
    <t>衡阳市</t>
    <phoneticPr fontId="35" type="noConversion"/>
  </si>
  <si>
    <t>常宁市</t>
    <phoneticPr fontId="35" type="noConversion"/>
  </si>
  <si>
    <t>常宁市小计</t>
    <phoneticPr fontId="35" type="noConversion"/>
  </si>
  <si>
    <t>衡阳市高新区</t>
    <phoneticPr fontId="35" type="noConversion"/>
  </si>
  <si>
    <t>衡阳市高新区</t>
    <phoneticPr fontId="35" type="noConversion"/>
  </si>
  <si>
    <t>衡阳市高新区小计</t>
    <phoneticPr fontId="35" type="noConversion"/>
  </si>
  <si>
    <t>衡东县</t>
    <phoneticPr fontId="35" type="noConversion"/>
  </si>
  <si>
    <t>衡东县小计</t>
    <phoneticPr fontId="35" type="noConversion"/>
  </si>
  <si>
    <t>衡南县</t>
    <phoneticPr fontId="35" type="noConversion"/>
  </si>
  <si>
    <t>衡南县小计</t>
    <phoneticPr fontId="35" type="noConversion"/>
  </si>
  <si>
    <t>衡山县</t>
    <phoneticPr fontId="35" type="noConversion"/>
  </si>
  <si>
    <t>衡山县小计</t>
    <phoneticPr fontId="35" type="noConversion"/>
  </si>
  <si>
    <t>衡阳县</t>
    <phoneticPr fontId="35" type="noConversion"/>
  </si>
  <si>
    <t>衡阳县小计</t>
    <phoneticPr fontId="35" type="noConversion"/>
  </si>
  <si>
    <t>耒阳市</t>
    <phoneticPr fontId="35" type="noConversion"/>
  </si>
  <si>
    <t>耒阳市小计</t>
    <phoneticPr fontId="35" type="noConversion"/>
  </si>
  <si>
    <t>南岳区</t>
    <phoneticPr fontId="35" type="noConversion"/>
  </si>
  <si>
    <t>南岳区小计</t>
    <phoneticPr fontId="35" type="noConversion"/>
  </si>
  <si>
    <t>祁东县</t>
    <phoneticPr fontId="35" type="noConversion"/>
  </si>
  <si>
    <t>祁东县小计</t>
    <phoneticPr fontId="35" type="noConversion"/>
  </si>
  <si>
    <t>石鼓区</t>
    <phoneticPr fontId="35" type="noConversion"/>
  </si>
  <si>
    <t>石鼓区小计</t>
    <phoneticPr fontId="35" type="noConversion"/>
  </si>
  <si>
    <t>雁峰区</t>
    <phoneticPr fontId="35" type="noConversion"/>
  </si>
  <si>
    <t>雁峰区小计</t>
    <phoneticPr fontId="35" type="noConversion"/>
  </si>
  <si>
    <t>蒸湘区</t>
    <phoneticPr fontId="35" type="noConversion"/>
  </si>
  <si>
    <t>蒸湘区小计</t>
    <phoneticPr fontId="35" type="noConversion"/>
  </si>
  <si>
    <t>邵阳市</t>
    <phoneticPr fontId="35" type="noConversion"/>
  </si>
  <si>
    <t>北塔区</t>
    <phoneticPr fontId="35" type="noConversion"/>
  </si>
  <si>
    <t>城步县</t>
    <phoneticPr fontId="35" type="noConversion"/>
  </si>
  <si>
    <t>城步县小计</t>
    <phoneticPr fontId="35" type="noConversion"/>
  </si>
  <si>
    <t>邵阳市本级</t>
    <phoneticPr fontId="35" type="noConversion"/>
  </si>
  <si>
    <t>大祥区</t>
    <phoneticPr fontId="35" type="noConversion"/>
  </si>
  <si>
    <t>大祥区小计</t>
    <phoneticPr fontId="35" type="noConversion"/>
  </si>
  <si>
    <t>邵阳市大祥区华夏方圆学校</t>
    <phoneticPr fontId="35" type="noConversion"/>
  </si>
  <si>
    <t>洞口县</t>
    <phoneticPr fontId="35" type="noConversion"/>
  </si>
  <si>
    <t>洞口县小计</t>
    <phoneticPr fontId="35" type="noConversion"/>
  </si>
  <si>
    <t>隆回县</t>
    <phoneticPr fontId="35" type="noConversion"/>
  </si>
  <si>
    <t>隆回县小计</t>
    <phoneticPr fontId="35" type="noConversion"/>
  </si>
  <si>
    <t>邵东市</t>
    <phoneticPr fontId="35" type="noConversion"/>
  </si>
  <si>
    <t>邵东市小计</t>
    <phoneticPr fontId="35" type="noConversion"/>
  </si>
  <si>
    <t>邵阳县</t>
    <phoneticPr fontId="35" type="noConversion"/>
  </si>
  <si>
    <t>邵阳县小计</t>
    <phoneticPr fontId="35" type="noConversion"/>
  </si>
  <si>
    <t>邵阳县教学研究室</t>
    <phoneticPr fontId="35" type="noConversion"/>
  </si>
  <si>
    <t>双清区</t>
    <phoneticPr fontId="35" type="noConversion"/>
  </si>
  <si>
    <t>双清区小计</t>
    <phoneticPr fontId="35" type="noConversion"/>
  </si>
  <si>
    <t>绥宁县</t>
    <phoneticPr fontId="35" type="noConversion"/>
  </si>
  <si>
    <t>绥宁县小计</t>
    <phoneticPr fontId="35" type="noConversion"/>
  </si>
  <si>
    <t>武冈市</t>
    <phoneticPr fontId="35" type="noConversion"/>
  </si>
  <si>
    <t>武冈市小计</t>
    <phoneticPr fontId="35" type="noConversion"/>
  </si>
  <si>
    <t>新宁县</t>
    <phoneticPr fontId="35" type="noConversion"/>
  </si>
  <si>
    <t>新宁县小计</t>
    <phoneticPr fontId="35" type="noConversion"/>
  </si>
  <si>
    <t>新邵县</t>
    <phoneticPr fontId="35" type="noConversion"/>
  </si>
  <si>
    <t>新邵县小计</t>
    <phoneticPr fontId="35" type="noConversion"/>
  </si>
  <si>
    <t>岳阳市本级</t>
    <phoneticPr fontId="35" type="noConversion"/>
  </si>
  <si>
    <t>岳阳市经开区</t>
    <phoneticPr fontId="35" type="noConversion"/>
  </si>
  <si>
    <t>屈原管理区</t>
    <phoneticPr fontId="35" type="noConversion"/>
  </si>
  <si>
    <t>华容县</t>
    <phoneticPr fontId="35" type="noConversion"/>
  </si>
  <si>
    <t>华容县小计</t>
    <phoneticPr fontId="35" type="noConversion"/>
  </si>
  <si>
    <t>岳阳市经开区</t>
    <phoneticPr fontId="35" type="noConversion"/>
  </si>
  <si>
    <t>岳阳市经开区小计</t>
    <phoneticPr fontId="35" type="noConversion"/>
  </si>
  <si>
    <t>汨罗市</t>
    <phoneticPr fontId="35" type="noConversion"/>
  </si>
  <si>
    <t>汨罗市小计</t>
    <phoneticPr fontId="35" type="noConversion"/>
  </si>
  <si>
    <t>平江县</t>
    <phoneticPr fontId="35" type="noConversion"/>
  </si>
  <si>
    <t>平江县小计</t>
    <phoneticPr fontId="35" type="noConversion"/>
  </si>
  <si>
    <t>湘阴县</t>
    <phoneticPr fontId="35" type="noConversion"/>
  </si>
  <si>
    <t>湘阴县小计</t>
    <phoneticPr fontId="35" type="noConversion"/>
  </si>
  <si>
    <t>岳阳楼区</t>
    <phoneticPr fontId="35" type="noConversion"/>
  </si>
  <si>
    <t>岳阳楼区小计</t>
    <phoneticPr fontId="35" type="noConversion"/>
  </si>
  <si>
    <t>岳阳县</t>
    <phoneticPr fontId="35" type="noConversion"/>
  </si>
  <si>
    <t>岳阳县小计</t>
    <phoneticPr fontId="35" type="noConversion"/>
  </si>
  <si>
    <t>云溪区</t>
    <phoneticPr fontId="35" type="noConversion"/>
  </si>
  <si>
    <t>云溪区小计</t>
    <phoneticPr fontId="35" type="noConversion"/>
  </si>
  <si>
    <t>常德市本级</t>
    <phoneticPr fontId="35" type="noConversion"/>
  </si>
  <si>
    <t>常德市</t>
    <phoneticPr fontId="35" type="noConversion"/>
  </si>
  <si>
    <t>鼎城区</t>
    <phoneticPr fontId="35" type="noConversion"/>
  </si>
  <si>
    <t>鼎城区小计</t>
    <phoneticPr fontId="35" type="noConversion"/>
  </si>
  <si>
    <t>汉寿县</t>
    <phoneticPr fontId="35" type="noConversion"/>
  </si>
  <si>
    <t>汉寿县小计</t>
    <phoneticPr fontId="35" type="noConversion"/>
  </si>
  <si>
    <t>津市市</t>
    <phoneticPr fontId="35" type="noConversion"/>
  </si>
  <si>
    <t>津市市小计</t>
    <phoneticPr fontId="35" type="noConversion"/>
  </si>
  <si>
    <t>常德市经开区</t>
    <phoneticPr fontId="35" type="noConversion"/>
  </si>
  <si>
    <t>常德市经开区小计</t>
    <phoneticPr fontId="35" type="noConversion"/>
  </si>
  <si>
    <t>澧县</t>
    <phoneticPr fontId="35" type="noConversion"/>
  </si>
  <si>
    <t>澧县小计</t>
    <phoneticPr fontId="35" type="noConversion"/>
  </si>
  <si>
    <t>临澧县</t>
    <phoneticPr fontId="35" type="noConversion"/>
  </si>
  <si>
    <t>临澧县小计</t>
    <phoneticPr fontId="35" type="noConversion"/>
  </si>
  <si>
    <t>石门县</t>
    <phoneticPr fontId="35" type="noConversion"/>
  </si>
  <si>
    <t>石门县小计</t>
    <phoneticPr fontId="35" type="noConversion"/>
  </si>
  <si>
    <t>桃源县小计</t>
    <phoneticPr fontId="35" type="noConversion"/>
  </si>
  <si>
    <t>武陵区</t>
    <phoneticPr fontId="35" type="noConversion"/>
  </si>
  <si>
    <t>武陵区小计</t>
    <phoneticPr fontId="35" type="noConversion"/>
  </si>
  <si>
    <t>常德市经开区</t>
    <phoneticPr fontId="35" type="noConversion"/>
  </si>
  <si>
    <t>张家界市</t>
    <phoneticPr fontId="35" type="noConversion"/>
  </si>
  <si>
    <t>张家界市本级</t>
    <phoneticPr fontId="35" type="noConversion"/>
  </si>
  <si>
    <t>慈利县</t>
    <phoneticPr fontId="35" type="noConversion"/>
  </si>
  <si>
    <t>慈利县小计</t>
    <phoneticPr fontId="35" type="noConversion"/>
  </si>
  <si>
    <t>桑植县</t>
    <phoneticPr fontId="35" type="noConversion"/>
  </si>
  <si>
    <t>桑植县小计</t>
    <phoneticPr fontId="35" type="noConversion"/>
  </si>
  <si>
    <t>永定区</t>
    <phoneticPr fontId="35" type="noConversion"/>
  </si>
  <si>
    <t>永定区小计</t>
    <phoneticPr fontId="35" type="noConversion"/>
  </si>
  <si>
    <t>张家界市永定区教育研究室</t>
    <phoneticPr fontId="35" type="noConversion"/>
  </si>
  <si>
    <t>张家界市永定区金海实验学校</t>
    <phoneticPr fontId="35" type="noConversion"/>
  </si>
  <si>
    <t>张家界市慈利县山水一鸣幼儿园</t>
    <phoneticPr fontId="35" type="noConversion"/>
  </si>
  <si>
    <t>张家界崇实小学北校</t>
    <phoneticPr fontId="35" type="noConversion"/>
  </si>
  <si>
    <t>张家界市本级</t>
    <phoneticPr fontId="35" type="noConversion"/>
  </si>
  <si>
    <t>益阳市</t>
    <phoneticPr fontId="35" type="noConversion"/>
  </si>
  <si>
    <t>益阳市本级</t>
    <phoneticPr fontId="35" type="noConversion"/>
  </si>
  <si>
    <t>安化县</t>
    <phoneticPr fontId="35" type="noConversion"/>
  </si>
  <si>
    <t>安化县小计</t>
    <phoneticPr fontId="35" type="noConversion"/>
  </si>
  <si>
    <t>大通湖管理区</t>
    <phoneticPr fontId="35" type="noConversion"/>
  </si>
  <si>
    <t>大通湖管理区小计</t>
    <phoneticPr fontId="35" type="noConversion"/>
  </si>
  <si>
    <t>大通湖管理区</t>
    <phoneticPr fontId="35" type="noConversion"/>
  </si>
  <si>
    <t>赫山区</t>
    <phoneticPr fontId="35" type="noConversion"/>
  </si>
  <si>
    <t>赫山区小计</t>
    <phoneticPr fontId="35" type="noConversion"/>
  </si>
  <si>
    <t>益阳市赫山区梓山苑小学</t>
    <phoneticPr fontId="35" type="noConversion"/>
  </si>
  <si>
    <t>南县</t>
    <phoneticPr fontId="35" type="noConversion"/>
  </si>
  <si>
    <t>南县小计</t>
    <phoneticPr fontId="35" type="noConversion"/>
  </si>
  <si>
    <t>桃江县小计</t>
    <phoneticPr fontId="35" type="noConversion"/>
  </si>
  <si>
    <t>沅江市</t>
    <phoneticPr fontId="35" type="noConversion"/>
  </si>
  <si>
    <t>沅江市小计</t>
    <phoneticPr fontId="35" type="noConversion"/>
  </si>
  <si>
    <t>资阳区</t>
    <phoneticPr fontId="35" type="noConversion"/>
  </si>
  <si>
    <t>资阳区小计</t>
    <phoneticPr fontId="35" type="noConversion"/>
  </si>
  <si>
    <t>郴州市本级</t>
    <phoneticPr fontId="35" type="noConversion"/>
  </si>
  <si>
    <t>安仁县</t>
    <phoneticPr fontId="35" type="noConversion"/>
  </si>
  <si>
    <t>安仁县小计</t>
    <phoneticPr fontId="35" type="noConversion"/>
  </si>
  <si>
    <t>安仁县第一中学</t>
    <phoneticPr fontId="35" type="noConversion"/>
  </si>
  <si>
    <t>北湖区</t>
    <phoneticPr fontId="35" type="noConversion"/>
  </si>
  <si>
    <t>桂东县</t>
    <phoneticPr fontId="35" type="noConversion"/>
  </si>
  <si>
    <t>桂东县小计</t>
    <phoneticPr fontId="35" type="noConversion"/>
  </si>
  <si>
    <t>桂阳县</t>
    <phoneticPr fontId="35" type="noConversion"/>
  </si>
  <si>
    <t>桂阳县小计</t>
    <phoneticPr fontId="35" type="noConversion"/>
  </si>
  <si>
    <t>嘉禾县</t>
    <phoneticPr fontId="35" type="noConversion"/>
  </si>
  <si>
    <t>嘉禾县小计</t>
    <phoneticPr fontId="35" type="noConversion"/>
  </si>
  <si>
    <t>临武县</t>
    <phoneticPr fontId="35" type="noConversion"/>
  </si>
  <si>
    <t>临武县小计</t>
    <phoneticPr fontId="35" type="noConversion"/>
  </si>
  <si>
    <t>汝城县</t>
    <phoneticPr fontId="35" type="noConversion"/>
  </si>
  <si>
    <t>汝城县小计</t>
    <phoneticPr fontId="35" type="noConversion"/>
  </si>
  <si>
    <t>苏仙区</t>
    <phoneticPr fontId="35" type="noConversion"/>
  </si>
  <si>
    <t>苏仙区小计</t>
    <phoneticPr fontId="35" type="noConversion"/>
  </si>
  <si>
    <t>宜章县</t>
    <phoneticPr fontId="35" type="noConversion"/>
  </si>
  <si>
    <t>宜章县小计</t>
    <phoneticPr fontId="35" type="noConversion"/>
  </si>
  <si>
    <t>资兴市</t>
    <phoneticPr fontId="35" type="noConversion"/>
  </si>
  <si>
    <t>资兴市小计</t>
    <phoneticPr fontId="35" type="noConversion"/>
  </si>
  <si>
    <t>安仁县</t>
    <phoneticPr fontId="35" type="noConversion"/>
  </si>
  <si>
    <t>郴州市</t>
    <phoneticPr fontId="35" type="noConversion"/>
  </si>
  <si>
    <t>永州市</t>
    <phoneticPr fontId="35" type="noConversion"/>
  </si>
  <si>
    <t>永州市本级</t>
    <phoneticPr fontId="35" type="noConversion"/>
  </si>
  <si>
    <t>道县</t>
    <phoneticPr fontId="35" type="noConversion"/>
  </si>
  <si>
    <t>道县小计</t>
    <phoneticPr fontId="35" type="noConversion"/>
  </si>
  <si>
    <t>东安县</t>
    <phoneticPr fontId="35" type="noConversion"/>
  </si>
  <si>
    <t>东安县小计</t>
    <phoneticPr fontId="35" type="noConversion"/>
  </si>
  <si>
    <t>江华县</t>
    <phoneticPr fontId="35" type="noConversion"/>
  </si>
  <si>
    <t>江华县小计</t>
    <phoneticPr fontId="35" type="noConversion"/>
  </si>
  <si>
    <t>冷水滩区</t>
    <phoneticPr fontId="35" type="noConversion"/>
  </si>
  <si>
    <t>冷水滩区小计</t>
    <phoneticPr fontId="35" type="noConversion"/>
  </si>
  <si>
    <t>零陵区</t>
    <phoneticPr fontId="35" type="noConversion"/>
  </si>
  <si>
    <t>零陵区小计</t>
    <phoneticPr fontId="35" type="noConversion"/>
  </si>
  <si>
    <t>宁远县</t>
    <phoneticPr fontId="35" type="noConversion"/>
  </si>
  <si>
    <t>宁远县小计</t>
    <phoneticPr fontId="35" type="noConversion"/>
  </si>
  <si>
    <t>祁阳市</t>
    <phoneticPr fontId="35" type="noConversion"/>
  </si>
  <si>
    <t>祁阳市小计</t>
    <phoneticPr fontId="35" type="noConversion"/>
  </si>
  <si>
    <t>新田县</t>
    <phoneticPr fontId="35" type="noConversion"/>
  </si>
  <si>
    <t>新田县小计</t>
    <phoneticPr fontId="35" type="noConversion"/>
  </si>
  <si>
    <t>祁阳市</t>
    <phoneticPr fontId="35" type="noConversion"/>
  </si>
  <si>
    <t>蓝山县</t>
    <phoneticPr fontId="35" type="noConversion"/>
  </si>
  <si>
    <t>怀化市</t>
    <phoneticPr fontId="35" type="noConversion"/>
  </si>
  <si>
    <t>怀化市本级</t>
    <phoneticPr fontId="35" type="noConversion"/>
  </si>
  <si>
    <t>鹤城区</t>
    <phoneticPr fontId="35" type="noConversion"/>
  </si>
  <si>
    <t>鹤城区小计</t>
    <phoneticPr fontId="35" type="noConversion"/>
  </si>
  <si>
    <t>洪江区</t>
    <phoneticPr fontId="35" type="noConversion"/>
  </si>
  <si>
    <t>洪江区小计</t>
    <phoneticPr fontId="35" type="noConversion"/>
  </si>
  <si>
    <t>洪江市</t>
    <phoneticPr fontId="35" type="noConversion"/>
  </si>
  <si>
    <t>洪江市小计</t>
    <phoneticPr fontId="35" type="noConversion"/>
  </si>
  <si>
    <t>会同县</t>
    <phoneticPr fontId="35" type="noConversion"/>
  </si>
  <si>
    <t>会同县小计</t>
    <phoneticPr fontId="35" type="noConversion"/>
  </si>
  <si>
    <t>新晃县</t>
    <phoneticPr fontId="35" type="noConversion"/>
  </si>
  <si>
    <t>新晃县小计</t>
    <phoneticPr fontId="35" type="noConversion"/>
  </si>
  <si>
    <t>溆浦县</t>
    <phoneticPr fontId="35" type="noConversion"/>
  </si>
  <si>
    <t>溆浦县小计</t>
    <phoneticPr fontId="35" type="noConversion"/>
  </si>
  <si>
    <t>沅陵县</t>
    <phoneticPr fontId="35" type="noConversion"/>
  </si>
  <si>
    <t>沅陵县小计</t>
    <phoneticPr fontId="35" type="noConversion"/>
  </si>
  <si>
    <t>中方县</t>
    <phoneticPr fontId="35" type="noConversion"/>
  </si>
  <si>
    <t>中方县小计</t>
    <phoneticPr fontId="35" type="noConversion"/>
  </si>
  <si>
    <t>麻阳县</t>
    <phoneticPr fontId="35" type="noConversion"/>
  </si>
  <si>
    <t>洪江区</t>
    <phoneticPr fontId="35" type="noConversion"/>
  </si>
  <si>
    <t>娄底市</t>
    <phoneticPr fontId="35" type="noConversion"/>
  </si>
  <si>
    <t>娄底市本级</t>
    <phoneticPr fontId="35" type="noConversion"/>
  </si>
  <si>
    <t>娄底市第一中学附属星星中学</t>
    <phoneticPr fontId="35" type="noConversion"/>
  </si>
  <si>
    <t>冷水江市</t>
    <phoneticPr fontId="35" type="noConversion"/>
  </si>
  <si>
    <t>冷水江市小计</t>
    <phoneticPr fontId="35" type="noConversion"/>
  </si>
  <si>
    <t>冷水江市第二中学</t>
    <phoneticPr fontId="35" type="noConversion"/>
  </si>
  <si>
    <t>涟源市</t>
    <phoneticPr fontId="35" type="noConversion"/>
  </si>
  <si>
    <t>涟源市小计</t>
    <phoneticPr fontId="35" type="noConversion"/>
  </si>
  <si>
    <t>涟源市双江小学</t>
    <phoneticPr fontId="35" type="noConversion"/>
  </si>
  <si>
    <t>娄星区小计</t>
    <phoneticPr fontId="35" type="noConversion"/>
  </si>
  <si>
    <t>双峰县</t>
    <phoneticPr fontId="35" type="noConversion"/>
  </si>
  <si>
    <t>双峰县小计</t>
    <phoneticPr fontId="35" type="noConversion"/>
  </si>
  <si>
    <t>新化县</t>
    <phoneticPr fontId="35" type="noConversion"/>
  </si>
  <si>
    <t>新化县小计</t>
    <phoneticPr fontId="35" type="noConversion"/>
  </si>
  <si>
    <t>湘西州</t>
    <phoneticPr fontId="35" type="noConversion"/>
  </si>
  <si>
    <t>湘西州本级</t>
    <phoneticPr fontId="35" type="noConversion"/>
  </si>
  <si>
    <t>州本级小计</t>
    <phoneticPr fontId="35" type="noConversion"/>
  </si>
  <si>
    <t>保靖县</t>
    <phoneticPr fontId="35" type="noConversion"/>
  </si>
  <si>
    <t>保靖县小计</t>
    <phoneticPr fontId="35" type="noConversion"/>
  </si>
  <si>
    <t>凤凰县</t>
    <phoneticPr fontId="35" type="noConversion"/>
  </si>
  <si>
    <t>凤凰县小计</t>
    <phoneticPr fontId="35" type="noConversion"/>
  </si>
  <si>
    <t>古丈县</t>
    <phoneticPr fontId="35" type="noConversion"/>
  </si>
  <si>
    <t>古丈县小计</t>
    <phoneticPr fontId="35" type="noConversion"/>
  </si>
  <si>
    <t>花垣县</t>
    <phoneticPr fontId="35" type="noConversion"/>
  </si>
  <si>
    <t>花垣县小计</t>
    <phoneticPr fontId="35" type="noConversion"/>
  </si>
  <si>
    <t>吉首市</t>
    <phoneticPr fontId="35" type="noConversion"/>
  </si>
  <si>
    <t>吉首市小计</t>
    <phoneticPr fontId="35" type="noConversion"/>
  </si>
  <si>
    <t>龙山县</t>
    <phoneticPr fontId="35" type="noConversion"/>
  </si>
  <si>
    <t>龙山县小计</t>
    <phoneticPr fontId="35" type="noConversion"/>
  </si>
  <si>
    <t>泸溪县</t>
    <phoneticPr fontId="35" type="noConversion"/>
  </si>
  <si>
    <t>泸溪县小计</t>
    <phoneticPr fontId="35" type="noConversion"/>
  </si>
  <si>
    <t>永顺县小计</t>
    <phoneticPr fontId="35" type="noConversion"/>
  </si>
  <si>
    <t>全省合计</t>
    <phoneticPr fontId="35" type="noConversion"/>
  </si>
  <si>
    <t>省本级合计</t>
    <phoneticPr fontId="35" type="noConversion"/>
  </si>
  <si>
    <t>2023年第九批基础教育发展专项（基础教育教学改革研究课题）资金分配表</t>
    <phoneticPr fontId="35" type="noConversion"/>
  </si>
  <si>
    <t>南湖新区</t>
    <phoneticPr fontId="35" type="noConversion"/>
  </si>
  <si>
    <t>南湖新区</t>
    <phoneticPr fontId="35" type="noConversion"/>
  </si>
  <si>
    <t xml:space="preserve">常德学院（筹） </t>
    <phoneticPr fontId="35" type="noConversion"/>
  </si>
  <si>
    <t>北湖区小计</t>
    <phoneticPr fontId="35" type="noConversion"/>
  </si>
  <si>
    <t>小计</t>
    <phoneticPr fontId="35" type="noConversion"/>
  </si>
  <si>
    <t>涟源市蓝田街道办事处中心学校</t>
  </si>
  <si>
    <t>涟源市六亩塘镇中心学校</t>
  </si>
  <si>
    <t>湘西土家族苗族自治州湾溪小学</t>
    <phoneticPr fontId="35" type="noConversion"/>
  </si>
  <si>
    <t>张家界第六幼儿园</t>
    <phoneticPr fontId="35" type="noConversion"/>
  </si>
  <si>
    <t>张家界民族小学</t>
    <phoneticPr fontId="35" type="noConversion"/>
  </si>
  <si>
    <t>张家界北门小学</t>
    <phoneticPr fontId="35" type="noConversion"/>
  </si>
  <si>
    <t>湘中幼儿师范高等专科学校</t>
    <phoneticPr fontId="35" type="noConversion"/>
  </si>
  <si>
    <t>株洲市芦淞教育幼稚园</t>
    <phoneticPr fontId="35" type="noConversion"/>
  </si>
  <si>
    <t>株洲市芦淞区何家坳小学</t>
    <phoneticPr fontId="35" type="noConversion"/>
  </si>
  <si>
    <t>株洲市石峰区枫叶中学</t>
    <phoneticPr fontId="35" type="noConversion"/>
  </si>
  <si>
    <t>株洲市天元区建宁实验中学</t>
    <phoneticPr fontId="35" type="noConversion"/>
  </si>
  <si>
    <t>韶山学校</t>
    <phoneticPr fontId="35" type="noConversion"/>
  </si>
  <si>
    <t>湘潭市雨湖区九华杉山学校</t>
    <phoneticPr fontId="35" type="noConversion"/>
  </si>
  <si>
    <t>衡阳市衡阳县台源镇芙蓉学校</t>
    <phoneticPr fontId="35" type="noConversion"/>
  </si>
  <si>
    <t>衡阳市石鼓区都司街小学</t>
    <phoneticPr fontId="35" type="noConversion"/>
  </si>
  <si>
    <t>衡阳市雁峰区岳屏镇前进小学</t>
    <phoneticPr fontId="35" type="noConversion"/>
  </si>
  <si>
    <t xml:space="preserve">衡阳市雁峰区飞雁学校 </t>
    <phoneticPr fontId="35" type="noConversion"/>
  </si>
  <si>
    <t>衡阳市雁峰区教育局</t>
    <phoneticPr fontId="35" type="noConversion"/>
  </si>
  <si>
    <t>岳阳经济技术开发区东城小学</t>
    <phoneticPr fontId="35" type="noConversion"/>
  </si>
  <si>
    <t>岳阳经济技术开发区王家河小学</t>
  </si>
  <si>
    <t>岳阳经济技术开发区珍珠山小学</t>
  </si>
  <si>
    <t>汨罗市川山坪镇初级中学</t>
  </si>
  <si>
    <t>常德芷兰实验学校</t>
  </si>
  <si>
    <t>汉寿县龙阳中学</t>
  </si>
  <si>
    <t>湖南省津市市第一中学</t>
  </si>
  <si>
    <t>澧县梦溪镇中学</t>
    <phoneticPr fontId="35" type="noConversion"/>
  </si>
  <si>
    <t>澧县第一完全小学</t>
    <phoneticPr fontId="35" type="noConversion"/>
  </si>
  <si>
    <t>澧县黄桥小学</t>
    <phoneticPr fontId="35" type="noConversion"/>
  </si>
  <si>
    <t>澧县火连坡镇中学</t>
    <phoneticPr fontId="35" type="noConversion"/>
  </si>
  <si>
    <t>澧县九澧实验学校</t>
    <phoneticPr fontId="35" type="noConversion"/>
  </si>
  <si>
    <t>澧县银谷国际实验学校</t>
    <phoneticPr fontId="35" type="noConversion"/>
  </si>
  <si>
    <t>澧县澧州实验幼儿园</t>
    <phoneticPr fontId="35" type="noConversion"/>
  </si>
  <si>
    <t>澧县码头铺镇中学</t>
    <phoneticPr fontId="35" type="noConversion"/>
  </si>
  <si>
    <t>临澧县中心幼儿园</t>
    <phoneticPr fontId="35" type="noConversion"/>
  </si>
  <si>
    <t>石门县第四完全小学</t>
    <phoneticPr fontId="35" type="noConversion"/>
  </si>
  <si>
    <t>石门县湘佳永兴学校</t>
    <phoneticPr fontId="35" type="noConversion"/>
  </si>
  <si>
    <t>石门县第五完全小学</t>
    <phoneticPr fontId="35" type="noConversion"/>
  </si>
  <si>
    <t>桃源县教师进修学校（常德开放大学桃源县分校）</t>
  </si>
  <si>
    <t>桃源县漳江镇中学（文星小学）</t>
  </si>
  <si>
    <t>常德市武陵区育英德景园小学</t>
  </si>
  <si>
    <t>吴双铣</t>
    <phoneticPr fontId="35" type="noConversion"/>
  </si>
  <si>
    <t>朱田晟骜</t>
    <phoneticPr fontId="35" type="noConversion"/>
  </si>
  <si>
    <t>安化县高明乡中心学校</t>
    <phoneticPr fontId="35" type="noConversion"/>
  </si>
  <si>
    <t>益阳市赫山区腰铺子小学</t>
  </si>
  <si>
    <t>沅江市新湾镇杨阁老学校</t>
  </si>
  <si>
    <t>资阳区新桥河镇中心学校</t>
  </si>
  <si>
    <t>益阳市资阳区三益小学</t>
  </si>
  <si>
    <t>安仁县教育局（安仁县快乐合唱音乐工作室）</t>
  </si>
  <si>
    <t>苏仙区直属机关幼儿园</t>
  </si>
  <si>
    <t xml:space="preserve">郴州市王仙小学   </t>
  </si>
  <si>
    <t>永州市道县教育局</t>
  </si>
  <si>
    <t>永州市道县第三小学</t>
  </si>
  <si>
    <t>永州市道县祥霖铺镇新车中心小学</t>
  </si>
  <si>
    <t>永州市道县第一中学</t>
    <phoneticPr fontId="35" type="noConversion"/>
  </si>
  <si>
    <t>永州市道县东洲学校</t>
  </si>
  <si>
    <t>江华瑶族自治县教育局教育科学研究中心</t>
    <phoneticPr fontId="35" type="noConversion"/>
  </si>
  <si>
    <t>江华瑶族自治县创新实验学校</t>
  </si>
  <si>
    <t>永州市零陵区涯次渡完小</t>
  </si>
  <si>
    <t>永州市宁远县德源小学</t>
  </si>
  <si>
    <t>永州市宁远县第八中学</t>
  </si>
  <si>
    <t>永州市宁远县明德湘南学校</t>
  </si>
  <si>
    <t>永州市祁阳市教育局</t>
  </si>
  <si>
    <t>永州市祁阳市长虹街道明德小学</t>
  </si>
  <si>
    <t>永州市祁阳市第一中学</t>
  </si>
  <si>
    <t>永州市祁阳市第二中学</t>
  </si>
  <si>
    <t>永州市双牌县教育局</t>
  </si>
  <si>
    <t>永州市新田县第二中学</t>
  </si>
  <si>
    <t>永州市新田县双碧学校</t>
  </si>
  <si>
    <t>永州市新田县教师进修学校</t>
    <phoneticPr fontId="35" type="noConversion"/>
  </si>
  <si>
    <t>永州市新田县教育信息中心</t>
  </si>
  <si>
    <t>涟钢中学(娄底市第五中学)</t>
    <phoneticPr fontId="35" type="noConversion"/>
  </si>
  <si>
    <t>冷水江市红日实验小学</t>
  </si>
  <si>
    <t>冷水江市红日金月湾学校</t>
  </si>
  <si>
    <t>冷水江市温泉学校</t>
  </si>
  <si>
    <t>涟源市教师进修学校</t>
    <phoneticPr fontId="35" type="noConversion"/>
  </si>
  <si>
    <t>小学语文思辨性阅读思辨点结构化实践研究</t>
  </si>
  <si>
    <t>双峰县洪山殿镇太平中学</t>
  </si>
  <si>
    <t>湘西土家族苗族自治州民族中学</t>
    <phoneticPr fontId="35" type="noConversion"/>
  </si>
  <si>
    <t>湘西土家族苗族自治州幼儿园</t>
  </si>
  <si>
    <t>湘西土家族苗族自治州民族教育科学研究院</t>
  </si>
  <si>
    <t>保靖县岳阳学校</t>
    <phoneticPr fontId="35" type="noConversion"/>
  </si>
  <si>
    <t>凤凰县第一中学</t>
    <phoneticPr fontId="35" type="noConversion"/>
  </si>
  <si>
    <t>古丈县第一中学</t>
    <phoneticPr fontId="35" type="noConversion"/>
  </si>
  <si>
    <t>吉首市民族中学</t>
    <phoneticPr fontId="35" type="noConversion"/>
  </si>
  <si>
    <t>龙山县第三中学</t>
    <phoneticPr fontId="35" type="noConversion"/>
  </si>
  <si>
    <t>泸溪县第一中学</t>
    <phoneticPr fontId="35" type="noConversion"/>
  </si>
  <si>
    <t>永顺县溪州中学</t>
    <phoneticPr fontId="35" type="noConversion"/>
  </si>
  <si>
    <t>永顺县溪州芙蓉学校</t>
  </si>
  <si>
    <t>汪楚</t>
    <phoneticPr fontId="35" type="noConversion"/>
  </si>
  <si>
    <t>刘洋</t>
    <phoneticPr fontId="35" type="noConversion"/>
  </si>
  <si>
    <t>蔡成菊</t>
  </si>
  <si>
    <t>胡雅淇</t>
  </si>
  <si>
    <t>郭金院</t>
  </si>
  <si>
    <t>朱政权</t>
  </si>
  <si>
    <t>金希姚</t>
  </si>
  <si>
    <t>罗玲</t>
    <phoneticPr fontId="35" type="noConversion"/>
  </si>
  <si>
    <t>李锦文</t>
    <phoneticPr fontId="35" type="noConversion"/>
  </si>
  <si>
    <t>谭宇</t>
    <phoneticPr fontId="35" type="noConversion"/>
  </si>
  <si>
    <t>城区小学学生整本书阅读实施策略研究</t>
  </si>
  <si>
    <t>关于培智生写字教育效果提升的研究与实践</t>
  </si>
  <si>
    <t>基于新课标背景下湘西地区芙蓉学校校本教研实践研究</t>
  </si>
  <si>
    <t>下达金额（万元）</t>
    <phoneticPr fontId="35" type="noConversion"/>
  </si>
  <si>
    <t>2050299其他普通教育支出</t>
    <phoneticPr fontId="35" type="noConversion"/>
  </si>
  <si>
    <t>505对事业单位经常性补助</t>
    <phoneticPr fontId="35" type="noConversion"/>
  </si>
  <si>
    <t>单位名称</t>
    <phoneticPr fontId="35" type="noConversion"/>
  </si>
  <si>
    <t>常德学院（筹） 2万元转拨到常德市智慧谷投资发展有限公司</t>
    <phoneticPr fontId="35" type="noConversion"/>
  </si>
  <si>
    <t>附件2</t>
    <phoneticPr fontId="35" type="noConversion"/>
  </si>
  <si>
    <t>“一简二慢三让四多”课堂改革模式的研究与实践</t>
    <phoneticPr fontId="35" type="noConversion"/>
  </si>
  <si>
    <r>
      <t>基于大概念的高中《习近 平新时代中国特色社会主 义</t>
    </r>
    <r>
      <rPr>
        <u/>
        <sz val="10"/>
        <rFont val="宋体"/>
        <family val="3"/>
        <charset val="134"/>
        <scheme val="minor"/>
      </rPr>
      <t>思想学生读本》大单元</t>
    </r>
  </si>
  <si>
    <t>基于产出导向法（POA）在高中英语阅读教学创新模式的研究</t>
  </si>
  <si>
    <t>幼儿园男幼师专业成长的困境与对策研究</t>
  </si>
  <si>
    <t>双减政策背景下初中数学“螺旋式”作业设计的研究与实践</t>
  </si>
  <si>
    <t>一般资助</t>
  </si>
  <si>
    <t>重点资助</t>
  </si>
  <si>
    <r>
      <t>城乡结合部学校初中语文名著导读教学现状及改进策略研究</t>
    </r>
    <r>
      <rPr>
        <u/>
        <sz val="10"/>
        <rFont val="宋体"/>
        <family val="3"/>
        <charset val="134"/>
        <scheme val="minor"/>
      </rPr>
      <t xml:space="preserve"> </t>
    </r>
  </si>
  <si>
    <t>基于义务教育语文课程标准（2022版）培养学生跨学科学习能力的教育实践研究</t>
    <phoneticPr fontId="35" type="noConversion"/>
  </si>
  <si>
    <t>乡村班主任专业化成长的现状与提升策略研究——以保靖县为例</t>
    <phoneticPr fontId="35" type="noConversion"/>
  </si>
  <si>
    <t>乡村振兴战略背景下农村小学科学高质量教育体系构建研究</t>
    <phoneticPr fontId="35" type="noConversion"/>
  </si>
  <si>
    <t>区域活动中师幼互动有效性的实践与研究</t>
    <phoneticPr fontId="35" type="noConversion"/>
  </si>
  <si>
    <t>雨花区教育科学研究所</t>
    <phoneticPr fontId="35" type="noConversion"/>
  </si>
  <si>
    <t>溆浦县两丫坪镇中心小学</t>
    <phoneticPr fontId="35" type="noConversion"/>
  </si>
  <si>
    <t>新晃侗族自治县教育局</t>
    <phoneticPr fontId="35" type="noConversion"/>
  </si>
  <si>
    <t>芷江侗族自治县第二中学</t>
    <phoneticPr fontId="35" type="noConversion"/>
  </si>
  <si>
    <t>新晃侗族自治县第一中学</t>
    <phoneticPr fontId="35" type="noConversion"/>
  </si>
  <si>
    <t>新晃侗族自治县教育局教研室</t>
    <phoneticPr fontId="35" type="noConversion"/>
  </si>
  <si>
    <t>基于文字精解的戏剧赋能型内生式古诗词教学范式创构</t>
  </si>
  <si>
    <t>浏阳市教育局教育科学研究所</t>
    <phoneticPr fontId="35" type="noConversion"/>
  </si>
  <si>
    <t>永州市新田县云梯学校</t>
    <phoneticPr fontId="35" type="noConversion"/>
  </si>
  <si>
    <t>郴州市第一中学北校区</t>
    <phoneticPr fontId="35" type="noConversion"/>
  </si>
  <si>
    <t>永州市祁阳市浯溪街道人民小学</t>
    <phoneticPr fontId="35" type="noConversion"/>
  </si>
  <si>
    <t>湖南省基础教育教学改革研究项目经费分配明细表</t>
    <phoneticPr fontId="35" type="noConversion"/>
  </si>
  <si>
    <t>岳麓区</t>
    <phoneticPr fontId="35" type="noConversion"/>
  </si>
  <si>
    <t>湘江新区</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</si>
</sst>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 #,##0.00_ ;_ \¥* \-#,##0.00_ ;_ \¥* &quot;-&quot;??_ ;_ @_ "/>
  </numFmts>
  <fonts count="47">
    <font>
      <sz val="11"/>
      <color theme="1"/>
      <name val="Tahoma"/>
      <charset val="134"/>
    </font>
    <font>
      <sz val="11"/>
      <name val="宋体"/>
      <family val="3"/>
      <charset val="134"/>
      <scheme val="minor"/>
    </font>
    <font>
      <b/>
      <sz val="11"/>
      <name val="宋体"/>
      <family val="3"/>
      <charset val="134"/>
      <scheme val="minor"/>
    </font>
    <font>
      <sz val="11"/>
      <color indexed="8"/>
      <name val="宋体"/>
      <family val="3"/>
      <charset val="134"/>
    </font>
    <font>
      <sz val="11"/>
      <color theme="1"/>
      <name val="宋体"/>
      <family val="3"/>
      <charset val="134"/>
      <scheme val="minor"/>
    </font>
    <font>
      <b/>
      <sz val="10"/>
      <name val="宋体"/>
      <family val="3"/>
      <charset val="134"/>
      <scheme val="minor"/>
    </font>
    <font>
      <sz val="12"/>
      <color theme="1"/>
      <name val="黑体"/>
      <family val="3"/>
      <charset val="134"/>
    </font>
    <font>
      <sz val="11"/>
      <color theme="1"/>
      <name val="宋体"/>
      <family val="3"/>
      <charset val="134"/>
    </font>
    <font>
      <sz val="10"/>
      <color theme="1"/>
      <name val="Tahoma"/>
      <family val="2"/>
    </font>
    <font>
      <sz val="12"/>
      <color theme="1"/>
      <name val="Tahoma"/>
      <family val="2"/>
    </font>
    <font>
      <sz val="12"/>
      <color theme="1"/>
      <name val="宋体"/>
      <family val="3"/>
      <charset val="134"/>
      <scheme val="minor"/>
    </font>
    <font>
      <sz val="12"/>
      <name val="黑体"/>
      <family val="3"/>
      <charset val="134"/>
    </font>
    <font>
      <sz val="10"/>
      <color theme="1"/>
      <name val="宋体"/>
      <family val="3"/>
      <charset val="134"/>
      <scheme val="minor"/>
    </font>
    <font>
      <b/>
      <sz val="12"/>
      <color theme="1"/>
      <name val="宋体"/>
      <family val="3"/>
      <charset val="134"/>
      <scheme val="minor"/>
    </font>
    <font>
      <sz val="11"/>
      <color indexed="9"/>
      <name val="宋体"/>
      <family val="3"/>
      <charset val="134"/>
    </font>
    <font>
      <sz val="12"/>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62"/>
      <name val="宋体"/>
      <family val="3"/>
      <charset val="134"/>
    </font>
    <font>
      <b/>
      <sz val="11"/>
      <color indexed="8"/>
      <name val="宋体"/>
      <family val="3"/>
      <charset val="134"/>
    </font>
    <font>
      <b/>
      <sz val="11"/>
      <color indexed="63"/>
      <name val="宋体"/>
      <family val="3"/>
      <charset val="134"/>
    </font>
    <font>
      <sz val="11"/>
      <color indexed="20"/>
      <name val="宋体"/>
      <family val="3"/>
      <charset val="134"/>
    </font>
    <font>
      <u/>
      <sz val="12"/>
      <color indexed="12"/>
      <name val="宋体"/>
      <family val="3"/>
      <charset val="134"/>
    </font>
    <font>
      <b/>
      <sz val="11"/>
      <color indexed="54"/>
      <name val="宋体"/>
      <family val="3"/>
      <charset val="134"/>
    </font>
    <font>
      <sz val="10"/>
      <name val="Arial"/>
      <family val="2"/>
    </font>
    <font>
      <b/>
      <sz val="15"/>
      <color indexed="54"/>
      <name val="宋体"/>
      <family val="3"/>
      <charset val="134"/>
    </font>
    <font>
      <sz val="11"/>
      <color indexed="52"/>
      <name val="宋体"/>
      <family val="3"/>
      <charset val="134"/>
    </font>
    <font>
      <sz val="11"/>
      <color indexed="60"/>
      <name val="宋体"/>
      <family val="3"/>
      <charset val="134"/>
    </font>
    <font>
      <b/>
      <sz val="13"/>
      <color indexed="54"/>
      <name val="宋体"/>
      <family val="3"/>
      <charset val="134"/>
    </font>
    <font>
      <b/>
      <sz val="18"/>
      <color indexed="54"/>
      <name val="宋体"/>
      <family val="3"/>
      <charset val="134"/>
    </font>
    <font>
      <sz val="11"/>
      <color indexed="8"/>
      <name val="Tahoma"/>
      <family val="2"/>
    </font>
    <font>
      <b/>
      <sz val="11"/>
      <color indexed="9"/>
      <name val="宋体"/>
      <family val="3"/>
      <charset val="134"/>
    </font>
    <font>
      <sz val="11"/>
      <color indexed="10"/>
      <name val="宋体"/>
      <family val="3"/>
      <charset val="134"/>
    </font>
    <font>
      <sz val="11"/>
      <color theme="1"/>
      <name val="Tahoma"/>
      <family val="2"/>
    </font>
    <font>
      <sz val="9"/>
      <name val="Tahoma"/>
      <family val="2"/>
    </font>
    <font>
      <sz val="9"/>
      <color theme="1"/>
      <name val="宋体"/>
      <family val="3"/>
      <charset val="134"/>
      <scheme val="minor"/>
    </font>
    <font>
      <sz val="10"/>
      <color indexed="8"/>
      <name val="宋体"/>
      <family val="3"/>
      <charset val="134"/>
      <scheme val="minor"/>
    </font>
    <font>
      <sz val="10"/>
      <name val="宋体"/>
      <family val="3"/>
      <charset val="134"/>
      <scheme val="minor"/>
    </font>
    <font>
      <b/>
      <sz val="10"/>
      <color theme="1"/>
      <name val="宋体"/>
      <family val="3"/>
      <charset val="134"/>
      <scheme val="minor"/>
    </font>
    <font>
      <b/>
      <sz val="10"/>
      <color rgb="FF000000"/>
      <name val="宋体"/>
      <family val="3"/>
      <charset val="134"/>
      <scheme val="minor"/>
    </font>
    <font>
      <u/>
      <sz val="10"/>
      <name val="宋体"/>
      <family val="3"/>
      <charset val="134"/>
      <scheme val="minor"/>
    </font>
    <font>
      <sz val="10"/>
      <color theme="1"/>
      <name val="宋体"/>
      <family val="3"/>
      <charset val="134"/>
    </font>
    <font>
      <sz val="18"/>
      <color theme="1"/>
      <name val="方正小标宋_GBK"/>
      <family val="4"/>
      <charset val="134"/>
    </font>
    <font>
      <b/>
      <sz val="10"/>
      <name val="宋体"/>
      <family val="3"/>
      <charset val="134"/>
    </font>
    <font>
      <sz val="10"/>
      <name val="宋体"/>
      <family val="3"/>
      <charset val="134"/>
    </font>
    <font>
      <b/>
      <sz val="10"/>
      <color theme="1"/>
      <name val="宋体"/>
      <family val="3"/>
      <charset val="134"/>
    </font>
  </fonts>
  <fills count="2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53"/>
        <bgColor indexed="64"/>
      </patternFill>
    </fill>
    <fill>
      <patternFill patternType="solid">
        <fgColor indexed="42"/>
        <bgColor indexed="64"/>
      </patternFill>
    </fill>
    <fill>
      <patternFill patternType="solid">
        <fgColor indexed="57"/>
        <bgColor indexed="64"/>
      </patternFill>
    </fill>
    <fill>
      <patternFill patternType="solid">
        <fgColor indexed="22"/>
        <bgColor indexed="64"/>
      </patternFill>
    </fill>
    <fill>
      <patternFill patternType="solid">
        <fgColor indexed="49"/>
        <bgColor indexed="64"/>
      </patternFill>
    </fill>
    <fill>
      <patternFill patternType="solid">
        <fgColor indexed="51"/>
        <bgColor indexed="64"/>
      </patternFill>
    </fill>
    <fill>
      <patternFill patternType="solid">
        <fgColor indexed="47"/>
        <bgColor indexed="64"/>
      </patternFill>
    </fill>
    <fill>
      <patternFill patternType="solid">
        <fgColor indexed="45"/>
        <bgColor indexed="64"/>
      </patternFill>
    </fill>
    <fill>
      <patternFill patternType="solid">
        <fgColor indexed="43"/>
        <bgColor indexed="64"/>
      </patternFill>
    </fill>
    <fill>
      <patternFill patternType="solid">
        <fgColor indexed="26"/>
        <bgColor indexed="64"/>
      </patternFill>
    </fill>
    <fill>
      <patternFill patternType="solid">
        <fgColor indexed="62"/>
        <bgColor indexed="64"/>
      </patternFill>
    </fill>
    <fill>
      <patternFill patternType="solid">
        <fgColor indexed="31"/>
        <bgColor indexed="64"/>
      </patternFill>
    </fill>
    <fill>
      <patternFill patternType="solid">
        <fgColor indexed="27"/>
        <bgColor indexed="64"/>
      </patternFill>
    </fill>
    <fill>
      <patternFill patternType="solid">
        <fgColor indexed="44"/>
        <bgColor indexed="64"/>
      </patternFill>
    </fill>
    <fill>
      <patternFill patternType="solid">
        <fgColor indexed="9"/>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4">
    <xf numFmtId="0" fontId="0" fillId="0" borderId="0"/>
    <xf numFmtId="0" fontId="4" fillId="0" borderId="0"/>
    <xf numFmtId="0" fontId="15" fillId="0" borderId="0" applyProtection="0">
      <alignment vertical="center"/>
    </xf>
    <xf numFmtId="0" fontId="34" fillId="0" borderId="0">
      <alignment vertical="center"/>
    </xf>
    <xf numFmtId="0" fontId="25" fillId="0" borderId="0" applyNumberFormat="0" applyFill="0" applyBorder="0" applyAlignment="0" applyProtection="0"/>
    <xf numFmtId="0" fontId="34" fillId="0" borderId="0">
      <alignment vertical="center"/>
    </xf>
    <xf numFmtId="0" fontId="34" fillId="0" borderId="0">
      <alignment vertical="center"/>
    </xf>
    <xf numFmtId="0" fontId="15" fillId="0" borderId="0">
      <alignment vertical="center"/>
    </xf>
    <xf numFmtId="0" fontId="34" fillId="0" borderId="0">
      <alignment vertical="center"/>
    </xf>
    <xf numFmtId="0" fontId="34" fillId="0" borderId="0">
      <alignment vertical="center"/>
    </xf>
    <xf numFmtId="0" fontId="30" fillId="0" borderId="0" applyNumberFormat="0" applyFill="0" applyBorder="0" applyAlignment="0" applyProtection="0">
      <alignment vertical="center"/>
    </xf>
    <xf numFmtId="0" fontId="15" fillId="0" borderId="0">
      <alignment vertical="center"/>
    </xf>
    <xf numFmtId="0" fontId="34" fillId="0" borderId="0">
      <alignment vertical="center"/>
    </xf>
    <xf numFmtId="0" fontId="34" fillId="0" borderId="0">
      <alignment vertical="center"/>
    </xf>
    <xf numFmtId="0" fontId="34" fillId="0" borderId="0">
      <alignment vertical="center"/>
    </xf>
    <xf numFmtId="0" fontId="14" fillId="10" borderId="0" applyNumberFormat="0" applyBorder="0" applyAlignment="0" applyProtection="0">
      <alignment vertical="center"/>
    </xf>
    <xf numFmtId="0" fontId="24" fillId="0" borderId="0" applyNumberFormat="0" applyFill="0" applyBorder="0" applyAlignment="0" applyProtection="0">
      <alignment vertical="center"/>
    </xf>
    <xf numFmtId="0" fontId="34" fillId="0" borderId="0">
      <alignment vertical="center"/>
    </xf>
    <xf numFmtId="0" fontId="14" fillId="7" borderId="0" applyNumberFormat="0" applyBorder="0" applyAlignment="0" applyProtection="0">
      <alignment vertical="center"/>
    </xf>
    <xf numFmtId="0" fontId="14" fillId="17" borderId="0" applyNumberFormat="0" applyBorder="0" applyAlignment="0" applyProtection="0">
      <alignment vertical="center"/>
    </xf>
    <xf numFmtId="0" fontId="3" fillId="7" borderId="0" applyNumberFormat="0" applyBorder="0" applyAlignment="0" applyProtection="0">
      <alignment vertical="center"/>
    </xf>
    <xf numFmtId="0" fontId="3" fillId="10" borderId="0" applyNumberFormat="0" applyBorder="0" applyAlignment="0" applyProtection="0">
      <alignment vertical="center"/>
    </xf>
    <xf numFmtId="0" fontId="3" fillId="18" borderId="0" applyNumberFormat="0" applyBorder="0" applyAlignment="0" applyProtection="0">
      <alignment vertical="center"/>
    </xf>
    <xf numFmtId="0" fontId="34" fillId="0" borderId="0">
      <alignment vertical="center"/>
    </xf>
    <xf numFmtId="0" fontId="14" fillId="6" borderId="0" applyNumberFormat="0" applyBorder="0" applyAlignment="0" applyProtection="0">
      <alignment vertical="center"/>
    </xf>
    <xf numFmtId="0" fontId="3" fillId="12" borderId="0" applyNumberFormat="0" applyBorder="0" applyAlignment="0" applyProtection="0">
      <alignment vertical="center"/>
    </xf>
    <xf numFmtId="0" fontId="14" fillId="12" borderId="0" applyNumberFormat="0" applyBorder="0" applyAlignment="0" applyProtection="0">
      <alignment vertical="center"/>
    </xf>
    <xf numFmtId="0" fontId="26" fillId="0" borderId="19" applyNumberFormat="0" applyFill="0" applyAlignment="0" applyProtection="0">
      <alignment vertical="center"/>
    </xf>
    <xf numFmtId="0" fontId="3" fillId="15" borderId="0" applyNumberFormat="0" applyBorder="0" applyAlignment="0" applyProtection="0">
      <alignment vertical="center"/>
    </xf>
    <xf numFmtId="0" fontId="34" fillId="0" borderId="0">
      <alignment vertical="center"/>
    </xf>
    <xf numFmtId="0" fontId="3" fillId="16" borderId="0" applyNumberFormat="0" applyBorder="0" applyAlignment="0" applyProtection="0">
      <alignment vertical="center"/>
    </xf>
    <xf numFmtId="0" fontId="34" fillId="0" borderId="0">
      <alignment vertical="center"/>
    </xf>
    <xf numFmtId="0" fontId="3" fillId="13" borderId="0" applyNumberFormat="0" applyBorder="0" applyAlignment="0" applyProtection="0">
      <alignment vertical="center"/>
    </xf>
    <xf numFmtId="0" fontId="3" fillId="17" borderId="0" applyNumberFormat="0" applyBorder="0" applyAlignment="0" applyProtection="0">
      <alignment vertical="center"/>
    </xf>
    <xf numFmtId="0" fontId="24" fillId="0" borderId="18" applyNumberFormat="0" applyFill="0" applyAlignment="0" applyProtection="0">
      <alignment vertical="center"/>
    </xf>
    <xf numFmtId="0" fontId="15" fillId="0" borderId="0">
      <alignment vertical="center"/>
    </xf>
    <xf numFmtId="0" fontId="14" fillId="14"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3" fillId="12" borderId="0" applyNumberFormat="0" applyBorder="0" applyAlignment="0" applyProtection="0">
      <alignment vertical="center"/>
    </xf>
    <xf numFmtId="0" fontId="3" fillId="10" borderId="0" applyNumberFormat="0" applyBorder="0" applyAlignment="0" applyProtection="0">
      <alignment vertical="center"/>
    </xf>
    <xf numFmtId="0" fontId="34" fillId="0" borderId="0">
      <alignment vertical="center"/>
    </xf>
    <xf numFmtId="0" fontId="15" fillId="0" borderId="0">
      <alignment vertical="center"/>
    </xf>
    <xf numFmtId="0" fontId="34" fillId="0" borderId="0">
      <alignment vertical="center"/>
    </xf>
    <xf numFmtId="0" fontId="3" fillId="17"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4" fillId="0" borderId="0">
      <alignment vertical="center"/>
    </xf>
    <xf numFmtId="0" fontId="15" fillId="0" borderId="0">
      <alignment vertical="center"/>
    </xf>
    <xf numFmtId="0" fontId="34" fillId="0" borderId="0"/>
    <xf numFmtId="0" fontId="34" fillId="0" borderId="0">
      <alignment vertical="center"/>
    </xf>
    <xf numFmtId="0" fontId="4" fillId="0" borderId="0">
      <alignment vertical="center"/>
    </xf>
    <xf numFmtId="0" fontId="15" fillId="0" borderId="0"/>
    <xf numFmtId="0" fontId="34" fillId="0" borderId="0">
      <alignment vertical="center"/>
    </xf>
    <xf numFmtId="0" fontId="34" fillId="0" borderId="0">
      <alignment vertical="center"/>
    </xf>
    <xf numFmtId="0" fontId="4" fillId="0" borderId="0">
      <alignment vertical="center"/>
    </xf>
    <xf numFmtId="0" fontId="31" fillId="0" borderId="0">
      <alignment vertical="center"/>
    </xf>
    <xf numFmtId="0" fontId="32" fillId="19" borderId="21" applyNumberFormat="0" applyAlignment="0" applyProtection="0">
      <alignment vertical="center"/>
    </xf>
    <xf numFmtId="0" fontId="31" fillId="0" borderId="0">
      <alignment vertical="center"/>
    </xf>
    <xf numFmtId="0" fontId="3" fillId="5" borderId="0" applyNumberFormat="0" applyBorder="0" applyAlignment="0" applyProtection="0">
      <alignment vertical="center"/>
    </xf>
    <xf numFmtId="0" fontId="29" fillId="0" borderId="19" applyNumberFormat="0" applyFill="0" applyAlignment="0" applyProtection="0">
      <alignment vertical="center"/>
    </xf>
    <xf numFmtId="0" fontId="28" fillId="12" borderId="0" applyNumberFormat="0" applyBorder="0" applyAlignment="0" applyProtection="0">
      <alignment vertical="center"/>
    </xf>
    <xf numFmtId="0" fontId="15" fillId="0" borderId="0">
      <alignment vertical="center"/>
    </xf>
    <xf numFmtId="0" fontId="15" fillId="0" borderId="0"/>
    <xf numFmtId="0" fontId="34" fillId="0" borderId="0">
      <alignment vertical="center"/>
    </xf>
    <xf numFmtId="0" fontId="22" fillId="11" borderId="0" applyNumberFormat="0" applyBorder="0" applyAlignment="0" applyProtection="0">
      <alignment vertical="center"/>
    </xf>
    <xf numFmtId="0" fontId="14" fillId="8" borderId="0" applyNumberFormat="0" applyBorder="0" applyAlignment="0" applyProtection="0">
      <alignment vertical="center"/>
    </xf>
    <xf numFmtId="0" fontId="34" fillId="0" borderId="0">
      <alignment vertical="center"/>
    </xf>
    <xf numFmtId="0" fontId="34" fillId="0" borderId="0">
      <alignment vertical="center"/>
    </xf>
    <xf numFmtId="0" fontId="14" fillId="19" borderId="0" applyNumberFormat="0" applyBorder="0" applyAlignment="0" applyProtection="0">
      <alignment vertical="center"/>
    </xf>
    <xf numFmtId="0" fontId="15" fillId="0" borderId="0">
      <alignment vertical="center"/>
    </xf>
    <xf numFmtId="0" fontId="4" fillId="0" borderId="0">
      <alignment vertical="center"/>
    </xf>
    <xf numFmtId="0" fontId="4" fillId="0" borderId="0">
      <alignment vertical="center"/>
    </xf>
    <xf numFmtId="0" fontId="34" fillId="0" borderId="0">
      <alignment vertical="center"/>
    </xf>
    <xf numFmtId="0" fontId="15" fillId="13" borderId="17" applyNumberFormat="0" applyFont="0" applyAlignment="0" applyProtection="0">
      <alignment vertical="center"/>
    </xf>
    <xf numFmtId="0" fontId="19" fillId="10" borderId="14" applyNumberFormat="0" applyAlignment="0" applyProtection="0">
      <alignment vertical="center"/>
    </xf>
    <xf numFmtId="176"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34" fillId="0" borderId="0">
      <alignment vertical="center"/>
    </xf>
    <xf numFmtId="0" fontId="21" fillId="7" borderId="16" applyNumberFormat="0" applyAlignment="0" applyProtection="0">
      <alignment vertical="center"/>
    </xf>
    <xf numFmtId="0" fontId="20" fillId="0" borderId="15" applyNumberFormat="0" applyFill="0" applyAlignment="0" applyProtection="0">
      <alignment vertical="center"/>
    </xf>
    <xf numFmtId="0" fontId="25" fillId="0" borderId="0" applyNumberFormat="0" applyFill="0" applyBorder="0" applyAlignment="0" applyProtection="0"/>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17" fillId="7" borderId="14" applyNumberFormat="0" applyAlignment="0" applyProtection="0">
      <alignment vertical="center"/>
    </xf>
    <xf numFmtId="0" fontId="27" fillId="0" borderId="20" applyNumberFormat="0" applyFill="0" applyAlignment="0" applyProtection="0">
      <alignment vertical="center"/>
    </xf>
    <xf numFmtId="0" fontId="34" fillId="0" borderId="0">
      <alignment vertical="center"/>
    </xf>
    <xf numFmtId="0" fontId="14" fillId="6" borderId="0" applyNumberFormat="0" applyBorder="0" applyAlignment="0" applyProtection="0">
      <alignment vertical="center"/>
    </xf>
    <xf numFmtId="0" fontId="33" fillId="0" borderId="0" applyNumberFormat="0" applyFill="0" applyBorder="0" applyAlignment="0" applyProtection="0">
      <alignment vertical="center"/>
    </xf>
    <xf numFmtId="176" fontId="15" fillId="0" borderId="0" applyFont="0" applyFill="0" applyBorder="0" applyAlignment="0" applyProtection="0"/>
    <xf numFmtId="0" fontId="4" fillId="0" borderId="0"/>
    <xf numFmtId="0" fontId="34" fillId="0" borderId="0">
      <alignment vertical="center"/>
    </xf>
    <xf numFmtId="176" fontId="15" fillId="0" borderId="0" applyFont="0" applyFill="0" applyBorder="0" applyAlignment="0" applyProtection="0">
      <alignment vertical="center"/>
    </xf>
    <xf numFmtId="0" fontId="16" fillId="5" borderId="0" applyNumberFormat="0" applyBorder="0" applyAlignment="0" applyProtection="0">
      <alignment vertical="center"/>
    </xf>
    <xf numFmtId="0" fontId="15" fillId="0" borderId="0"/>
    <xf numFmtId="0" fontId="15" fillId="0" borderId="0"/>
    <xf numFmtId="0" fontId="15" fillId="0" borderId="0"/>
    <xf numFmtId="0" fontId="15" fillId="0" borderId="0">
      <alignment vertical="center"/>
    </xf>
    <xf numFmtId="0" fontId="34" fillId="0" borderId="0">
      <alignment vertical="center"/>
    </xf>
    <xf numFmtId="0" fontId="14" fillId="4" borderId="0" applyNumberFormat="0" applyBorder="0" applyAlignment="0" applyProtection="0">
      <alignment vertical="center"/>
    </xf>
    <xf numFmtId="0" fontId="34" fillId="0" borderId="0">
      <alignment vertical="center"/>
    </xf>
    <xf numFmtId="0" fontId="34" fillId="0" borderId="0">
      <alignment vertical="center"/>
    </xf>
    <xf numFmtId="0" fontId="7" fillId="0" borderId="0">
      <alignment vertical="center"/>
    </xf>
  </cellStyleXfs>
  <cellXfs count="127">
    <xf numFmtId="0" fontId="0" fillId="0" borderId="0" xfId="0"/>
    <xf numFmtId="0" fontId="0" fillId="2" borderId="0" xfId="0" applyFill="1" applyAlignment="1">
      <alignment vertical="center"/>
    </xf>
    <xf numFmtId="0" fontId="6" fillId="0" borderId="0" xfId="0" applyFont="1" applyAlignment="1">
      <alignment horizontal="center" vertical="center"/>
    </xf>
    <xf numFmtId="0" fontId="34" fillId="0" borderId="0" xfId="50"/>
    <xf numFmtId="0" fontId="9" fillId="0" borderId="0" xfId="50" applyFont="1"/>
    <xf numFmtId="0" fontId="10" fillId="0" borderId="0" xfId="50" applyFont="1" applyAlignment="1">
      <alignment wrapText="1"/>
    </xf>
    <xf numFmtId="0" fontId="4" fillId="0" borderId="0" xfId="50" applyFont="1" applyAlignment="1">
      <alignment horizontal="center" vertical="center" wrapText="1"/>
    </xf>
    <xf numFmtId="0" fontId="10" fillId="0" borderId="1" xfId="50" applyFont="1" applyBorder="1" applyAlignment="1">
      <alignment horizontal="center" vertical="center" wrapText="1"/>
    </xf>
    <xf numFmtId="0" fontId="12" fillId="0" borderId="1" xfId="50" applyFont="1" applyBorder="1" applyAlignment="1">
      <alignment horizontal="center" vertical="center" wrapText="1"/>
    </xf>
    <xf numFmtId="0" fontId="13" fillId="0" borderId="1" xfId="50" applyFont="1" applyBorder="1" applyAlignment="1">
      <alignment horizontal="center" vertical="center" wrapText="1"/>
    </xf>
    <xf numFmtId="0" fontId="4" fillId="0" borderId="0" xfId="0" applyFont="1" applyAlignment="1">
      <alignment horizontal="center" vertical="center" wrapText="1"/>
    </xf>
    <xf numFmtId="0" fontId="34" fillId="0" borderId="0" xfId="0" applyFont="1"/>
    <xf numFmtId="0" fontId="6" fillId="0" borderId="1" xfId="50" applyFont="1" applyBorder="1" applyAlignment="1">
      <alignment horizontal="center" vertical="center"/>
    </xf>
    <xf numFmtId="0" fontId="36" fillId="0" borderId="1" xfId="50" applyFont="1" applyBorder="1" applyAlignment="1">
      <alignment horizontal="center" vertical="center" wrapText="1"/>
    </xf>
    <xf numFmtId="0" fontId="11" fillId="0" borderId="1" xfId="50" applyFont="1" applyBorder="1" applyAlignment="1">
      <alignment horizontal="center" vertical="center" wrapText="1"/>
    </xf>
    <xf numFmtId="0" fontId="11" fillId="0" borderId="1" xfId="0" applyFont="1" applyBorder="1" applyAlignment="1">
      <alignment horizontal="center" vertical="center" wrapText="1"/>
    </xf>
    <xf numFmtId="0" fontId="37" fillId="0" borderId="1" xfId="50" applyFont="1" applyBorder="1" applyAlignment="1">
      <alignment horizontal="center" vertical="center" wrapText="1" shrinkToFit="1"/>
    </xf>
    <xf numFmtId="0" fontId="12" fillId="0" borderId="1" xfId="50" applyFont="1" applyBorder="1" applyAlignment="1">
      <alignment wrapText="1"/>
    </xf>
    <xf numFmtId="0" fontId="38" fillId="0" borderId="1" xfId="0" applyFont="1" applyBorder="1" applyAlignment="1">
      <alignment horizontal="center" vertical="center" wrapText="1"/>
    </xf>
    <xf numFmtId="0" fontId="37" fillId="0" borderId="1" xfId="0" applyFont="1" applyBorder="1" applyAlignment="1">
      <alignment horizontal="center" vertical="center" wrapText="1" shrinkToFit="1"/>
    </xf>
    <xf numFmtId="0" fontId="39" fillId="0" borderId="1" xfId="50" applyFont="1" applyBorder="1" applyAlignment="1">
      <alignment wrapText="1"/>
    </xf>
    <xf numFmtId="0" fontId="39" fillId="0" borderId="1" xfId="50" applyFont="1" applyBorder="1" applyAlignment="1">
      <alignment horizontal="center" vertical="center" wrapText="1"/>
    </xf>
    <xf numFmtId="0" fontId="12" fillId="0" borderId="1" xfId="50" quotePrefix="1" applyFont="1" applyBorder="1" applyAlignment="1">
      <alignment horizontal="center" vertical="center" wrapText="1"/>
    </xf>
    <xf numFmtId="0" fontId="12" fillId="0" borderId="1" xfId="0" applyFont="1" applyBorder="1" applyAlignment="1">
      <alignment horizontal="center" vertical="center" wrapText="1"/>
    </xf>
    <xf numFmtId="0" fontId="39" fillId="0" borderId="1" xfId="50" applyFont="1" applyBorder="1" applyAlignment="1">
      <alignment vertical="center" wrapText="1"/>
    </xf>
    <xf numFmtId="0" fontId="39" fillId="0" borderId="7" xfId="50" applyFont="1" applyBorder="1" applyAlignment="1">
      <alignment vertical="center" wrapText="1"/>
    </xf>
    <xf numFmtId="0" fontId="39" fillId="0" borderId="8" xfId="50" applyFont="1" applyBorder="1" applyAlignment="1">
      <alignment horizontal="center" vertical="center" wrapText="1"/>
    </xf>
    <xf numFmtId="0" fontId="39" fillId="0" borderId="1" xfId="0" applyFont="1" applyBorder="1" applyAlignment="1">
      <alignment horizontal="center" vertical="center" wrapText="1"/>
    </xf>
    <xf numFmtId="0" fontId="40" fillId="3" borderId="1" xfId="0" applyFont="1" applyFill="1" applyBorder="1" applyAlignment="1">
      <alignment horizontal="center" vertical="center" wrapText="1"/>
    </xf>
    <xf numFmtId="0" fontId="6" fillId="0" borderId="0" xfId="50" applyFont="1" applyAlignment="1">
      <alignment horizontal="center" vertical="center" wrapText="1"/>
    </xf>
    <xf numFmtId="0" fontId="1" fillId="0" borderId="22" xfId="0" applyFont="1" applyBorder="1" applyAlignment="1">
      <alignment horizontal="center" vertical="center" wrapText="1"/>
    </xf>
    <xf numFmtId="0" fontId="38"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2" xfId="0" applyFont="1" applyBorder="1" applyAlignment="1">
      <alignment horizontal="center" vertical="center"/>
    </xf>
    <xf numFmtId="0" fontId="1" fillId="0" borderId="22" xfId="0" applyFont="1" applyBorder="1" applyAlignment="1">
      <alignment horizontal="center" vertical="center"/>
    </xf>
    <xf numFmtId="49" fontId="1" fillId="0" borderId="22" xfId="0" applyNumberFormat="1" applyFont="1" applyBorder="1" applyAlignment="1">
      <alignment horizontal="center" vertical="center" wrapText="1"/>
    </xf>
    <xf numFmtId="0" fontId="2" fillId="0" borderId="22" xfId="0" applyFont="1" applyBorder="1" applyAlignment="1">
      <alignment vertical="center" wrapText="1"/>
    </xf>
    <xf numFmtId="0" fontId="1" fillId="0" borderId="22"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5" fillId="0" borderId="22" xfId="0" applyFont="1" applyBorder="1" applyAlignment="1">
      <alignment horizontal="left" vertical="center" wrapText="1"/>
    </xf>
    <xf numFmtId="0" fontId="38" fillId="0" borderId="22" xfId="0" applyFont="1" applyBorder="1" applyAlignment="1">
      <alignment horizontal="left" vertical="center" wrapText="1"/>
    </xf>
    <xf numFmtId="0" fontId="38" fillId="0" borderId="22" xfId="0" applyFont="1" applyBorder="1" applyAlignment="1">
      <alignment horizontal="left" vertical="center"/>
    </xf>
    <xf numFmtId="0" fontId="38" fillId="0" borderId="22" xfId="17" applyFont="1" applyBorder="1" applyAlignment="1">
      <alignment horizontal="left" vertical="center" wrapText="1"/>
    </xf>
    <xf numFmtId="0" fontId="38" fillId="0" borderId="22" xfId="79" applyFont="1" applyBorder="1" applyAlignment="1">
      <alignment horizontal="left" vertical="center" wrapText="1"/>
    </xf>
    <xf numFmtId="0" fontId="38" fillId="0" borderId="22" xfId="56" applyFont="1" applyBorder="1" applyAlignment="1">
      <alignment horizontal="left" vertical="center" wrapText="1"/>
    </xf>
    <xf numFmtId="0" fontId="38" fillId="0" borderId="22" xfId="2" applyFont="1" applyBorder="1" applyAlignment="1">
      <alignment horizontal="left" vertical="center" wrapText="1"/>
    </xf>
    <xf numFmtId="0" fontId="38" fillId="0" borderId="22" xfId="50" applyFont="1" applyBorder="1" applyAlignment="1">
      <alignment horizontal="left" vertical="center" wrapText="1"/>
    </xf>
    <xf numFmtId="0" fontId="38" fillId="0" borderId="22" xfId="97" applyFont="1" applyBorder="1" applyAlignment="1">
      <alignment horizontal="left" vertical="center" wrapText="1"/>
    </xf>
    <xf numFmtId="0" fontId="38" fillId="0" borderId="22" xfId="91" applyFont="1" applyBorder="1" applyAlignment="1">
      <alignment horizontal="left" vertical="center" wrapText="1"/>
    </xf>
    <xf numFmtId="0" fontId="38" fillId="0" borderId="22" xfId="14" applyFont="1" applyBorder="1" applyAlignment="1">
      <alignment horizontal="left" vertical="center" wrapText="1"/>
    </xf>
    <xf numFmtId="0" fontId="38" fillId="0" borderId="22" xfId="92" applyFont="1" applyBorder="1" applyAlignment="1">
      <alignment horizontal="left" vertical="center" wrapText="1"/>
    </xf>
    <xf numFmtId="0" fontId="38" fillId="0" borderId="22" xfId="13" applyFont="1" applyBorder="1" applyAlignment="1">
      <alignment horizontal="left" vertical="center" wrapText="1"/>
    </xf>
    <xf numFmtId="0" fontId="38" fillId="0" borderId="22" xfId="72" applyFont="1" applyBorder="1" applyAlignment="1">
      <alignment horizontal="left" vertical="center" wrapText="1"/>
    </xf>
    <xf numFmtId="0" fontId="38" fillId="0" borderId="22" xfId="69" applyFont="1" applyBorder="1" applyAlignment="1">
      <alignment horizontal="left" vertical="center" wrapText="1"/>
    </xf>
    <xf numFmtId="0" fontId="38" fillId="0" borderId="22" xfId="96" applyFont="1" applyBorder="1" applyAlignment="1">
      <alignment horizontal="left" vertical="center" wrapText="1"/>
    </xf>
    <xf numFmtId="0" fontId="38" fillId="0" borderId="22" xfId="35" applyFont="1" applyBorder="1" applyAlignment="1">
      <alignment horizontal="left" vertical="center" wrapText="1"/>
    </xf>
    <xf numFmtId="0" fontId="38" fillId="0" borderId="22" xfId="0" applyFont="1" applyBorder="1" applyAlignment="1">
      <alignment vertical="center" wrapText="1"/>
    </xf>
    <xf numFmtId="0" fontId="38" fillId="0" borderId="22" xfId="0" applyFont="1" applyBorder="1" applyAlignment="1" applyProtection="1">
      <alignment horizontal="left" vertical="center" wrapText="1"/>
      <protection locked="0"/>
    </xf>
    <xf numFmtId="0" fontId="8" fillId="0" borderId="0" xfId="0" applyFont="1" applyAlignment="1">
      <alignment horizontal="center" vertical="center"/>
    </xf>
    <xf numFmtId="0" fontId="5" fillId="0" borderId="22" xfId="0" applyFont="1" applyBorder="1" applyAlignment="1">
      <alignment horizontal="center" vertical="center"/>
    </xf>
    <xf numFmtId="49" fontId="38" fillId="0" borderId="22" xfId="0" applyNumberFormat="1" applyFont="1" applyBorder="1" applyAlignment="1">
      <alignment horizontal="center" vertical="center" wrapText="1"/>
    </xf>
    <xf numFmtId="0" fontId="38" fillId="0" borderId="22" xfId="0" applyFont="1" applyBorder="1" applyAlignment="1">
      <alignment horizontal="center" vertical="center"/>
    </xf>
    <xf numFmtId="0" fontId="5" fillId="0" borderId="22" xfId="0" applyFont="1" applyBorder="1" applyAlignment="1">
      <alignment horizontal="center" vertical="center" wrapText="1"/>
    </xf>
    <xf numFmtId="0" fontId="38" fillId="0" borderId="22" xfId="17" applyFont="1" applyBorder="1" applyAlignment="1">
      <alignment horizontal="center" vertical="center"/>
    </xf>
    <xf numFmtId="0" fontId="38" fillId="0" borderId="22" xfId="17" applyFont="1" applyBorder="1" applyAlignment="1">
      <alignment horizontal="center" vertical="center" wrapText="1"/>
    </xf>
    <xf numFmtId="0" fontId="38" fillId="0" borderId="22" xfId="79" applyFont="1" applyBorder="1" applyAlignment="1">
      <alignment horizontal="center" vertical="center" wrapText="1"/>
    </xf>
    <xf numFmtId="0" fontId="38" fillId="0" borderId="22" xfId="56" applyFont="1" applyBorder="1" applyAlignment="1">
      <alignment horizontal="center" vertical="center" wrapText="1"/>
    </xf>
    <xf numFmtId="0" fontId="38" fillId="0" borderId="22" xfId="2" applyFont="1" applyBorder="1" applyAlignment="1">
      <alignment horizontal="center" vertical="center" wrapText="1"/>
    </xf>
    <xf numFmtId="0" fontId="38" fillId="0" borderId="22" xfId="50" applyFont="1" applyBorder="1" applyAlignment="1">
      <alignment horizontal="center" vertical="center" wrapText="1"/>
    </xf>
    <xf numFmtId="0" fontId="38" fillId="0" borderId="22" xfId="97" applyFont="1" applyBorder="1" applyAlignment="1">
      <alignment horizontal="center" vertical="center" wrapText="1"/>
    </xf>
    <xf numFmtId="0" fontId="38" fillId="0" borderId="22" xfId="91" applyFont="1" applyBorder="1" applyAlignment="1">
      <alignment horizontal="center" vertical="center" wrapText="1"/>
    </xf>
    <xf numFmtId="0" fontId="38" fillId="0" borderId="22" xfId="14" applyFont="1" applyBorder="1" applyAlignment="1">
      <alignment horizontal="center" vertical="center" wrapText="1"/>
    </xf>
    <xf numFmtId="0" fontId="38" fillId="0" borderId="22" xfId="92" applyFont="1" applyBorder="1" applyAlignment="1">
      <alignment horizontal="center" vertical="center" wrapText="1"/>
    </xf>
    <xf numFmtId="0" fontId="38" fillId="0" borderId="22" xfId="13" applyFont="1" applyBorder="1" applyAlignment="1">
      <alignment horizontal="center" vertical="center" wrapText="1"/>
    </xf>
    <xf numFmtId="0" fontId="38" fillId="0" borderId="22" xfId="72" applyFont="1" applyBorder="1" applyAlignment="1">
      <alignment horizontal="center" vertical="center" wrapText="1"/>
    </xf>
    <xf numFmtId="0" fontId="38" fillId="0" borderId="22" xfId="96" applyFont="1" applyBorder="1" applyAlignment="1">
      <alignment horizontal="center" vertical="center" wrapText="1"/>
    </xf>
    <xf numFmtId="0" fontId="38" fillId="0" borderId="22" xfId="35" applyFont="1" applyBorder="1" applyAlignment="1">
      <alignment horizontal="center" vertical="center"/>
    </xf>
    <xf numFmtId="0" fontId="38" fillId="0" borderId="22" xfId="0" applyFont="1" applyBorder="1" applyAlignment="1" applyProtection="1">
      <alignment horizontal="center" vertical="center" wrapText="1"/>
      <protection locked="0"/>
    </xf>
    <xf numFmtId="0" fontId="8" fillId="0" borderId="0" xfId="0" applyFont="1" applyAlignment="1">
      <alignment vertical="center"/>
    </xf>
    <xf numFmtId="0" fontId="38" fillId="0" borderId="22" xfId="0" applyFont="1" applyBorder="1" applyAlignment="1">
      <alignment horizontal="center" vertical="center" wrapText="1"/>
    </xf>
    <xf numFmtId="0" fontId="12" fillId="0" borderId="12" xfId="50" applyFont="1" applyBorder="1" applyAlignment="1">
      <alignment horizontal="center" vertical="center" wrapText="1"/>
    </xf>
    <xf numFmtId="0" fontId="12" fillId="0" borderId="9" xfId="50" applyFont="1" applyBorder="1" applyAlignment="1">
      <alignment horizontal="center" vertical="center" wrapText="1"/>
    </xf>
    <xf numFmtId="0" fontId="12" fillId="0" borderId="13" xfId="50" applyFont="1" applyBorder="1" applyAlignment="1">
      <alignment horizontal="center" vertical="center" wrapText="1"/>
    </xf>
    <xf numFmtId="0" fontId="12" fillId="0" borderId="10" xfId="50" applyFont="1" applyBorder="1" applyAlignment="1">
      <alignment horizontal="center" vertical="center" wrapText="1"/>
    </xf>
    <xf numFmtId="0" fontId="12" fillId="0" borderId="3" xfId="50" applyFont="1" applyBorder="1" applyAlignment="1">
      <alignment horizontal="center" vertical="center" wrapText="1"/>
    </xf>
    <xf numFmtId="0" fontId="12" fillId="0" borderId="11" xfId="50" applyFont="1" applyBorder="1" applyAlignment="1">
      <alignment horizontal="center" vertical="center" wrapText="1"/>
    </xf>
    <xf numFmtId="0" fontId="12" fillId="0" borderId="2" xfId="50" applyFont="1" applyBorder="1" applyAlignment="1">
      <alignment horizontal="center" vertical="center" wrapText="1"/>
    </xf>
    <xf numFmtId="0" fontId="12" fillId="0" borderId="8" xfId="50" applyFont="1" applyBorder="1" applyAlignment="1">
      <alignment horizontal="center" vertical="center" wrapText="1"/>
    </xf>
    <xf numFmtId="0" fontId="12" fillId="0" borderId="1" xfId="50" applyFont="1" applyBorder="1" applyAlignment="1">
      <alignment horizontal="center" vertical="center" wrapText="1"/>
    </xf>
    <xf numFmtId="0" fontId="39" fillId="0" borderId="2" xfId="50" applyFont="1" applyBorder="1" applyAlignment="1">
      <alignment horizontal="center" vertical="center" wrapText="1"/>
    </xf>
    <xf numFmtId="0" fontId="39" fillId="0" borderId="8" xfId="50" applyFont="1" applyBorder="1" applyAlignment="1">
      <alignment horizontal="center" vertical="center" wrapText="1"/>
    </xf>
    <xf numFmtId="0" fontId="39" fillId="0" borderId="1" xfId="50" applyFont="1" applyBorder="1" applyAlignment="1">
      <alignment horizontal="center" vertical="center" wrapText="1"/>
    </xf>
    <xf numFmtId="0" fontId="39" fillId="0" borderId="7" xfId="50" applyFont="1" applyBorder="1" applyAlignment="1">
      <alignment horizontal="center" vertical="center" wrapText="1"/>
    </xf>
    <xf numFmtId="0" fontId="11" fillId="0" borderId="1" xfId="50" applyFont="1" applyBorder="1" applyAlignment="1">
      <alignment horizontal="center" vertical="center" wrapText="1"/>
    </xf>
    <xf numFmtId="0" fontId="1" fillId="0" borderId="22" xfId="0" applyFont="1" applyBorder="1" applyAlignment="1">
      <alignment horizontal="center" vertical="center" wrapText="1"/>
    </xf>
    <xf numFmtId="49" fontId="38" fillId="0" borderId="22"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38"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38" fillId="0" borderId="22" xfId="0" applyFont="1" applyBorder="1" applyAlignment="1">
      <alignment horizontal="center" vertical="center"/>
    </xf>
    <xf numFmtId="0" fontId="38" fillId="0" borderId="22" xfId="96" applyFont="1" applyBorder="1" applyAlignment="1">
      <alignment horizontal="center" vertical="center" wrapText="1"/>
    </xf>
    <xf numFmtId="0" fontId="38" fillId="0" borderId="2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1" fillId="0" borderId="2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43" fillId="0" borderId="0" xfId="50" applyFont="1" applyAlignment="1">
      <alignment horizontal="center" vertical="center" wrapText="1"/>
    </xf>
    <xf numFmtId="0" fontId="43" fillId="0" borderId="0" xfId="0" applyFont="1" applyAlignment="1">
      <alignment horizontal="center" vertical="center"/>
    </xf>
    <xf numFmtId="0" fontId="44" fillId="0" borderId="6" xfId="50" applyFont="1" applyBorder="1" applyAlignment="1">
      <alignment horizontal="center" vertical="center"/>
    </xf>
    <xf numFmtId="0" fontId="44" fillId="0" borderId="6" xfId="50" applyFont="1" applyBorder="1" applyAlignment="1">
      <alignment vertical="center"/>
    </xf>
    <xf numFmtId="0" fontId="45" fillId="0" borderId="6" xfId="0" applyFont="1" applyBorder="1" applyAlignment="1">
      <alignment vertical="center"/>
    </xf>
    <xf numFmtId="0" fontId="44" fillId="0" borderId="6" xfId="50" applyFont="1" applyBorder="1" applyAlignment="1">
      <alignment horizontal="center" vertical="center"/>
    </xf>
    <xf numFmtId="0" fontId="46" fillId="0" borderId="6" xfId="50" applyFont="1" applyBorder="1" applyAlignment="1">
      <alignment horizontal="center" vertical="center"/>
    </xf>
    <xf numFmtId="0" fontId="42" fillId="0" borderId="0" xfId="50" applyFont="1"/>
    <xf numFmtId="0" fontId="44" fillId="0" borderId="1" xfId="50" applyFont="1" applyBorder="1" applyAlignment="1">
      <alignment horizontal="center" vertical="center"/>
    </xf>
    <xf numFmtId="0" fontId="44" fillId="0" borderId="1" xfId="50" applyFont="1" applyBorder="1" applyAlignment="1">
      <alignment horizontal="center" vertical="center"/>
    </xf>
    <xf numFmtId="0" fontId="44" fillId="0" borderId="1" xfId="0" applyFont="1" applyBorder="1" applyAlignment="1">
      <alignment horizontal="center" vertical="center"/>
    </xf>
    <xf numFmtId="0" fontId="46" fillId="0" borderId="1" xfId="50" applyFont="1" applyBorder="1" applyAlignment="1">
      <alignment horizontal="center" vertical="center"/>
    </xf>
    <xf numFmtId="0" fontId="44" fillId="0" borderId="5" xfId="50" applyFont="1" applyBorder="1" applyAlignment="1">
      <alignment horizontal="center" vertical="center"/>
    </xf>
    <xf numFmtId="0" fontId="44" fillId="0" borderId="5" xfId="50" applyFont="1" applyBorder="1" applyAlignment="1">
      <alignment horizontal="center" vertical="center"/>
    </xf>
  </cellXfs>
  <cellStyles count="104">
    <cellStyle name="20% - 强调文字颜色 1 2" xfId="30"/>
    <cellStyle name="20% - 强调文字颜色 2 2" xfId="39"/>
    <cellStyle name="20% - 强调文字颜色 3 2" xfId="22"/>
    <cellStyle name="20% - 强调文字颜色 4 2" xfId="32"/>
    <cellStyle name="20% - 强调文字颜色 5 2" xfId="28"/>
    <cellStyle name="20% - 强调文字颜色 6 2" xfId="60"/>
    <cellStyle name="40% - 强调文字颜色 1 2" xfId="43"/>
    <cellStyle name="40% - 强调文字颜色 2 2" xfId="21"/>
    <cellStyle name="40% - 强调文字颜色 3 2" xfId="20"/>
    <cellStyle name="40% - 强调文字颜色 4 2" xfId="25"/>
    <cellStyle name="40% - 强调文字颜色 5 2" xfId="33"/>
    <cellStyle name="40% - 强调文字颜色 6 2" xfId="38"/>
    <cellStyle name="60% - 强调文字颜色 1 2" xfId="19"/>
    <cellStyle name="60% - 强调文字颜色 2 2" xfId="15"/>
    <cellStyle name="60% - 强调文字颜色 3 2" xfId="18"/>
    <cellStyle name="60% - 强调文字颜色 4 2" xfId="26"/>
    <cellStyle name="60% - 强调文字颜色 5 2" xfId="67"/>
    <cellStyle name="60% - 强调文字颜色 6 2" xfId="24"/>
    <cellStyle name="标题 1 2" xfId="27"/>
    <cellStyle name="标题 2 2" xfId="61"/>
    <cellStyle name="标题 3 2" xfId="34"/>
    <cellStyle name="标题 4 2" xfId="16"/>
    <cellStyle name="标题 5" xfId="10"/>
    <cellStyle name="差 2" xfId="66"/>
    <cellStyle name="常规" xfId="0" builtinId="0"/>
    <cellStyle name="常规 10" xfId="48"/>
    <cellStyle name="常规 10 2" xfId="47"/>
    <cellStyle name="常规 11" xfId="14"/>
    <cellStyle name="常规 11 2" xfId="40"/>
    <cellStyle name="常规 12" xfId="13"/>
    <cellStyle name="常规 12 2" xfId="45"/>
    <cellStyle name="常规 13" xfId="12"/>
    <cellStyle name="常规 13 2" xfId="9"/>
    <cellStyle name="常规 14" xfId="8"/>
    <cellStyle name="常规 14 2" xfId="29"/>
    <cellStyle name="常规 15" xfId="6"/>
    <cellStyle name="常规 15 2" xfId="31"/>
    <cellStyle name="常规 16" xfId="5"/>
    <cellStyle name="常规 16 2" xfId="23"/>
    <cellStyle name="常规 17" xfId="17"/>
    <cellStyle name="常规 17 2" xfId="3"/>
    <cellStyle name="常规 18" xfId="71"/>
    <cellStyle name="常规 18 2" xfId="57"/>
    <cellStyle name="常规 18 3" xfId="59"/>
    <cellStyle name="常规 18 4" xfId="68"/>
    <cellStyle name="常规 19" xfId="2"/>
    <cellStyle name="常规 2" xfId="1"/>
    <cellStyle name="常规 2 2" xfId="63"/>
    <cellStyle name="常规 2 2 10" xfId="4"/>
    <cellStyle name="常规 2 2 2" xfId="35"/>
    <cellStyle name="常规 2 2 2 2" xfId="69"/>
    <cellStyle name="常规 2 2 2 3" xfId="74"/>
    <cellStyle name="常规 2 2 3" xfId="46"/>
    <cellStyle name="常规 2 2 4" xfId="65"/>
    <cellStyle name="常规 2 3" xfId="49"/>
    <cellStyle name="常规 2 31" xfId="82"/>
    <cellStyle name="常规 2 4" xfId="11"/>
    <cellStyle name="常规 20" xfId="7"/>
    <cellStyle name="常规 23" xfId="72"/>
    <cellStyle name="常规 27" xfId="79"/>
    <cellStyle name="常规 28" xfId="92"/>
    <cellStyle name="常规 3" xfId="50"/>
    <cellStyle name="常规 3 2" xfId="87"/>
    <cellStyle name="常规 3 3" xfId="51"/>
    <cellStyle name="常规 31" xfId="56"/>
    <cellStyle name="常规 33" xfId="91"/>
    <cellStyle name="常规 37" xfId="64"/>
    <cellStyle name="常规 4" xfId="103"/>
    <cellStyle name="常规 4 2" xfId="102"/>
    <cellStyle name="常规 4 3" xfId="73"/>
    <cellStyle name="常规 5" xfId="101"/>
    <cellStyle name="常规 5 2" xfId="99"/>
    <cellStyle name="常规 5 3" xfId="98"/>
    <cellStyle name="常规 6" xfId="97"/>
    <cellStyle name="常规 6 2" xfId="96"/>
    <cellStyle name="常规 6 3" xfId="52"/>
    <cellStyle name="常规 7" xfId="55"/>
    <cellStyle name="常规 7 2" xfId="42"/>
    <cellStyle name="常规 8" xfId="53"/>
    <cellStyle name="常规 8 2" xfId="95"/>
    <cellStyle name="常规 8 3" xfId="41"/>
    <cellStyle name="常规 9" xfId="44"/>
    <cellStyle name="常规 9 2" xfId="54"/>
    <cellStyle name="超链接 2" xfId="37"/>
    <cellStyle name="好 2" xfId="94"/>
    <cellStyle name="汇总 2" xfId="81"/>
    <cellStyle name="货币 2" xfId="93"/>
    <cellStyle name="货币 3" xfId="77"/>
    <cellStyle name="货币 4" xfId="90"/>
    <cellStyle name="计算 2" xfId="85"/>
    <cellStyle name="检查单元格 2" xfId="58"/>
    <cellStyle name="解释性文本 2" xfId="78"/>
    <cellStyle name="警告文本 2" xfId="89"/>
    <cellStyle name="链接单元格 2" xfId="86"/>
    <cellStyle name="强调文字颜色 1 2" xfId="84"/>
    <cellStyle name="强调文字颜色 2 2" xfId="100"/>
    <cellStyle name="强调文字颜色 3 2" xfId="70"/>
    <cellStyle name="强调文字颜色 4 2" xfId="83"/>
    <cellStyle name="强调文字颜色 5 2" xfId="36"/>
    <cellStyle name="强调文字颜色 6 2" xfId="88"/>
    <cellStyle name="适中 2" xfId="62"/>
    <cellStyle name="输出 2" xfId="80"/>
    <cellStyle name="输入 2" xfId="76"/>
    <cellStyle name="注释 2" xfId="75"/>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Y190"/>
  <sheetViews>
    <sheetView tabSelected="1" workbookViewId="0">
      <selection activeCell="I10" sqref="I10"/>
    </sheetView>
  </sheetViews>
  <sheetFormatPr defaultColWidth="9" defaultRowHeight="14.25"/>
  <cols>
    <col min="1" max="1" width="7" style="3" customWidth="1"/>
    <col min="2" max="2" width="7.125" style="3" customWidth="1"/>
    <col min="3" max="3" width="10.625" style="3" customWidth="1"/>
    <col min="4" max="4" width="21" style="3" customWidth="1"/>
    <col min="5" max="5" width="13.25" style="3" customWidth="1"/>
    <col min="6" max="7" width="13.25" customWidth="1"/>
    <col min="8" max="8" width="11" style="3" customWidth="1"/>
    <col min="9" max="9" width="15.5" style="3" customWidth="1"/>
    <col min="10" max="16379" width="9" style="3"/>
  </cols>
  <sheetData>
    <row r="1" spans="1:9" s="3" customFormat="1" ht="27.95" customHeight="1">
      <c r="A1" s="29" t="s">
        <v>0</v>
      </c>
      <c r="B1" s="6"/>
      <c r="C1" s="6"/>
      <c r="D1" s="6"/>
      <c r="E1" s="6"/>
      <c r="F1" s="10"/>
      <c r="G1" s="10"/>
      <c r="H1" s="6"/>
    </row>
    <row r="2" spans="1:9" s="3" customFormat="1" ht="39" customHeight="1">
      <c r="A2" s="113" t="s">
        <v>4696</v>
      </c>
      <c r="B2" s="113"/>
      <c r="C2" s="113"/>
      <c r="D2" s="113"/>
      <c r="E2" s="113"/>
      <c r="F2" s="113"/>
      <c r="G2" s="113"/>
      <c r="H2" s="113"/>
      <c r="I2" s="113"/>
    </row>
    <row r="3" spans="1:9" s="4" customFormat="1" ht="37.5" customHeight="1">
      <c r="A3" s="96" t="s">
        <v>1</v>
      </c>
      <c r="B3" s="96"/>
      <c r="C3" s="14" t="s">
        <v>2</v>
      </c>
      <c r="D3" s="14" t="s">
        <v>4806</v>
      </c>
      <c r="E3" s="14" t="s">
        <v>5</v>
      </c>
      <c r="F3" s="15" t="s">
        <v>4</v>
      </c>
      <c r="G3" s="15" t="s">
        <v>3</v>
      </c>
      <c r="H3" s="14" t="s">
        <v>4803</v>
      </c>
      <c r="I3" s="12" t="s">
        <v>6</v>
      </c>
    </row>
    <row r="4" spans="1:9" s="120" customFormat="1" ht="21" customHeight="1">
      <c r="A4" s="115" t="s">
        <v>7</v>
      </c>
      <c r="B4" s="115"/>
      <c r="C4" s="115"/>
      <c r="D4" s="115"/>
      <c r="E4" s="116"/>
      <c r="F4" s="117"/>
      <c r="G4" s="117"/>
      <c r="H4" s="118">
        <f>H5+H38</f>
        <v>3200</v>
      </c>
      <c r="I4" s="119"/>
    </row>
    <row r="5" spans="1:9" s="120" customFormat="1" ht="22.5" customHeight="1">
      <c r="A5" s="121" t="s">
        <v>8</v>
      </c>
      <c r="B5" s="121"/>
      <c r="C5" s="121"/>
      <c r="D5" s="121"/>
      <c r="E5" s="122"/>
      <c r="F5" s="123"/>
      <c r="G5" s="123"/>
      <c r="H5" s="122">
        <f>H6+H32</f>
        <v>478</v>
      </c>
      <c r="I5" s="124"/>
    </row>
    <row r="6" spans="1:9" s="120" customFormat="1" ht="27" customHeight="1">
      <c r="A6" s="121" t="s">
        <v>9</v>
      </c>
      <c r="B6" s="121"/>
      <c r="C6" s="121"/>
      <c r="D6" s="125"/>
      <c r="E6" s="126"/>
      <c r="F6" s="123"/>
      <c r="G6" s="123"/>
      <c r="H6" s="126">
        <f>SUM(H8:H31)</f>
        <v>456</v>
      </c>
      <c r="I6" s="124"/>
    </row>
    <row r="7" spans="1:9" s="5" customFormat="1" ht="29.25" customHeight="1">
      <c r="A7" s="91" t="s">
        <v>10</v>
      </c>
      <c r="B7" s="91"/>
      <c r="C7" s="91">
        <v>100002</v>
      </c>
      <c r="D7" s="16" t="s">
        <v>11</v>
      </c>
      <c r="E7" s="17"/>
      <c r="F7" s="18"/>
      <c r="G7" s="18"/>
      <c r="H7" s="8">
        <v>2</v>
      </c>
      <c r="I7" s="7"/>
    </row>
    <row r="8" spans="1:9" s="5" customFormat="1" ht="29.25" customHeight="1">
      <c r="A8" s="91"/>
      <c r="B8" s="91"/>
      <c r="C8" s="91"/>
      <c r="D8" s="16" t="s">
        <v>4420</v>
      </c>
      <c r="E8" s="8" t="s">
        <v>14</v>
      </c>
      <c r="F8" s="19" t="s">
        <v>12</v>
      </c>
      <c r="G8" s="19" t="s">
        <v>13</v>
      </c>
      <c r="H8" s="8">
        <v>2</v>
      </c>
      <c r="I8" s="7"/>
    </row>
    <row r="9" spans="1:9" s="5" customFormat="1" ht="29.25" customHeight="1">
      <c r="A9" s="91"/>
      <c r="B9" s="91"/>
      <c r="C9" s="8">
        <v>100005</v>
      </c>
      <c r="D9" s="8" t="s">
        <v>16</v>
      </c>
      <c r="E9" s="8" t="s">
        <v>14</v>
      </c>
      <c r="F9" s="19" t="s">
        <v>12</v>
      </c>
      <c r="G9" s="19" t="s">
        <v>13</v>
      </c>
      <c r="H9" s="8">
        <v>32</v>
      </c>
      <c r="I9" s="7"/>
    </row>
    <row r="10" spans="1:9" s="5" customFormat="1" ht="29.25" customHeight="1">
      <c r="A10" s="91"/>
      <c r="B10" s="91"/>
      <c r="C10" s="8">
        <v>100006</v>
      </c>
      <c r="D10" s="8" t="s">
        <v>17</v>
      </c>
      <c r="E10" s="8" t="s">
        <v>14</v>
      </c>
      <c r="F10" s="19" t="s">
        <v>12</v>
      </c>
      <c r="G10" s="19" t="s">
        <v>13</v>
      </c>
      <c r="H10" s="8">
        <v>2</v>
      </c>
      <c r="I10" s="7"/>
    </row>
    <row r="11" spans="1:9" s="5" customFormat="1" ht="29.25" customHeight="1">
      <c r="A11" s="91"/>
      <c r="B11" s="91"/>
      <c r="C11" s="8">
        <v>100010</v>
      </c>
      <c r="D11" s="8" t="s">
        <v>18</v>
      </c>
      <c r="E11" s="8" t="s">
        <v>14</v>
      </c>
      <c r="F11" s="19" t="s">
        <v>12</v>
      </c>
      <c r="G11" s="19" t="s">
        <v>13</v>
      </c>
      <c r="H11" s="8">
        <v>100</v>
      </c>
      <c r="I11" s="7"/>
    </row>
    <row r="12" spans="1:9" s="5" customFormat="1" ht="29.25" customHeight="1">
      <c r="A12" s="91"/>
      <c r="B12" s="91"/>
      <c r="C12" s="8">
        <v>100016</v>
      </c>
      <c r="D12" s="8" t="s">
        <v>19</v>
      </c>
      <c r="E12" s="8" t="s">
        <v>14</v>
      </c>
      <c r="F12" s="19" t="s">
        <v>12</v>
      </c>
      <c r="G12" s="19" t="s">
        <v>13</v>
      </c>
      <c r="H12" s="8">
        <v>30</v>
      </c>
      <c r="I12" s="7"/>
    </row>
    <row r="13" spans="1:9" s="5" customFormat="1" ht="29.25" customHeight="1">
      <c r="A13" s="91"/>
      <c r="B13" s="91"/>
      <c r="C13" s="8">
        <v>100017</v>
      </c>
      <c r="D13" s="8" t="s">
        <v>20</v>
      </c>
      <c r="E13" s="8" t="s">
        <v>14</v>
      </c>
      <c r="F13" s="19" t="s">
        <v>12</v>
      </c>
      <c r="G13" s="19" t="s">
        <v>13</v>
      </c>
      <c r="H13" s="8">
        <v>28</v>
      </c>
      <c r="I13" s="7"/>
    </row>
    <row r="14" spans="1:9" s="5" customFormat="1" ht="29.25" customHeight="1">
      <c r="A14" s="91"/>
      <c r="B14" s="91"/>
      <c r="C14" s="8">
        <v>100019</v>
      </c>
      <c r="D14" s="8" t="s">
        <v>21</v>
      </c>
      <c r="E14" s="8" t="s">
        <v>14</v>
      </c>
      <c r="F14" s="19" t="s">
        <v>12</v>
      </c>
      <c r="G14" s="19" t="s">
        <v>13</v>
      </c>
      <c r="H14" s="8">
        <v>28</v>
      </c>
      <c r="I14" s="7"/>
    </row>
    <row r="15" spans="1:9" s="5" customFormat="1" ht="29.25" customHeight="1">
      <c r="A15" s="91"/>
      <c r="B15" s="91"/>
      <c r="C15" s="8">
        <v>100020</v>
      </c>
      <c r="D15" s="8" t="s">
        <v>22</v>
      </c>
      <c r="E15" s="8" t="s">
        <v>14</v>
      </c>
      <c r="F15" s="19" t="s">
        <v>12</v>
      </c>
      <c r="G15" s="19" t="s">
        <v>13</v>
      </c>
      <c r="H15" s="8">
        <v>28</v>
      </c>
      <c r="I15" s="7"/>
    </row>
    <row r="16" spans="1:9" s="5" customFormat="1" ht="29.25" customHeight="1">
      <c r="A16" s="91"/>
      <c r="B16" s="91"/>
      <c r="C16" s="8">
        <v>100021</v>
      </c>
      <c r="D16" s="8" t="s">
        <v>23</v>
      </c>
      <c r="E16" s="8" t="s">
        <v>14</v>
      </c>
      <c r="F16" s="19" t="s">
        <v>12</v>
      </c>
      <c r="G16" s="19" t="s">
        <v>13</v>
      </c>
      <c r="H16" s="8">
        <v>2</v>
      </c>
      <c r="I16" s="7"/>
    </row>
    <row r="17" spans="1:9" s="5" customFormat="1" ht="29.25" customHeight="1">
      <c r="A17" s="91"/>
      <c r="B17" s="91"/>
      <c r="C17" s="8">
        <v>100022</v>
      </c>
      <c r="D17" s="8" t="s">
        <v>24</v>
      </c>
      <c r="E17" s="8" t="s">
        <v>14</v>
      </c>
      <c r="F17" s="19" t="s">
        <v>12</v>
      </c>
      <c r="G17" s="19" t="s">
        <v>13</v>
      </c>
      <c r="H17" s="8">
        <v>4</v>
      </c>
      <c r="I17" s="7"/>
    </row>
    <row r="18" spans="1:9" s="5" customFormat="1" ht="29.25" customHeight="1">
      <c r="A18" s="91"/>
      <c r="B18" s="91"/>
      <c r="C18" s="8">
        <v>100023</v>
      </c>
      <c r="D18" s="8" t="s">
        <v>25</v>
      </c>
      <c r="E18" s="8" t="s">
        <v>14</v>
      </c>
      <c r="F18" s="19" t="s">
        <v>12</v>
      </c>
      <c r="G18" s="19" t="s">
        <v>13</v>
      </c>
      <c r="H18" s="8">
        <v>24</v>
      </c>
      <c r="I18" s="7"/>
    </row>
    <row r="19" spans="1:9" s="5" customFormat="1" ht="29.25" customHeight="1">
      <c r="A19" s="91"/>
      <c r="B19" s="91"/>
      <c r="C19" s="8">
        <v>100024</v>
      </c>
      <c r="D19" s="8" t="s">
        <v>26</v>
      </c>
      <c r="E19" s="8" t="s">
        <v>14</v>
      </c>
      <c r="F19" s="19" t="s">
        <v>12</v>
      </c>
      <c r="G19" s="19" t="s">
        <v>13</v>
      </c>
      <c r="H19" s="8">
        <v>12</v>
      </c>
      <c r="I19" s="7"/>
    </row>
    <row r="20" spans="1:9" s="5" customFormat="1" ht="29.25" customHeight="1">
      <c r="A20" s="91"/>
      <c r="B20" s="91"/>
      <c r="C20" s="8">
        <v>100028</v>
      </c>
      <c r="D20" s="8" t="s">
        <v>27</v>
      </c>
      <c r="E20" s="8" t="s">
        <v>14</v>
      </c>
      <c r="F20" s="19" t="s">
        <v>12</v>
      </c>
      <c r="G20" s="19" t="s">
        <v>13</v>
      </c>
      <c r="H20" s="8">
        <v>8</v>
      </c>
      <c r="I20" s="7"/>
    </row>
    <row r="21" spans="1:9" s="5" customFormat="1" ht="29.25" customHeight="1">
      <c r="A21" s="91"/>
      <c r="B21" s="91"/>
      <c r="C21" s="8">
        <v>100029</v>
      </c>
      <c r="D21" s="8" t="s">
        <v>28</v>
      </c>
      <c r="E21" s="8" t="s">
        <v>29</v>
      </c>
      <c r="F21" s="19" t="s">
        <v>12</v>
      </c>
      <c r="G21" s="19" t="s">
        <v>13</v>
      </c>
      <c r="H21" s="8">
        <v>10</v>
      </c>
      <c r="I21" s="7"/>
    </row>
    <row r="22" spans="1:9" s="5" customFormat="1" ht="29.25" customHeight="1">
      <c r="A22" s="91"/>
      <c r="B22" s="91"/>
      <c r="C22" s="8">
        <v>100037</v>
      </c>
      <c r="D22" s="8" t="s">
        <v>30</v>
      </c>
      <c r="E22" s="8" t="s">
        <v>31</v>
      </c>
      <c r="F22" s="19" t="s">
        <v>12</v>
      </c>
      <c r="G22" s="19" t="s">
        <v>13</v>
      </c>
      <c r="H22" s="8">
        <v>14</v>
      </c>
      <c r="I22" s="7"/>
    </row>
    <row r="23" spans="1:9" s="5" customFormat="1" ht="29.25" customHeight="1">
      <c r="A23" s="91"/>
      <c r="B23" s="91"/>
      <c r="C23" s="8">
        <v>100038</v>
      </c>
      <c r="D23" s="8" t="s">
        <v>32</v>
      </c>
      <c r="E23" s="8" t="s">
        <v>31</v>
      </c>
      <c r="F23" s="19" t="s">
        <v>12</v>
      </c>
      <c r="G23" s="19" t="s">
        <v>13</v>
      </c>
      <c r="H23" s="8">
        <v>14</v>
      </c>
      <c r="I23" s="7"/>
    </row>
    <row r="24" spans="1:9" s="5" customFormat="1" ht="29.25" customHeight="1">
      <c r="A24" s="91"/>
      <c r="B24" s="91"/>
      <c r="C24" s="8">
        <v>100041</v>
      </c>
      <c r="D24" s="8" t="s">
        <v>33</v>
      </c>
      <c r="E24" s="8" t="s">
        <v>15</v>
      </c>
      <c r="F24" s="19" t="s">
        <v>12</v>
      </c>
      <c r="G24" s="19" t="s">
        <v>13</v>
      </c>
      <c r="H24" s="8">
        <v>4</v>
      </c>
      <c r="I24" s="7"/>
    </row>
    <row r="25" spans="1:9" s="5" customFormat="1" ht="29.25" customHeight="1">
      <c r="A25" s="91"/>
      <c r="B25" s="91"/>
      <c r="C25" s="8">
        <v>100043</v>
      </c>
      <c r="D25" s="8" t="s">
        <v>34</v>
      </c>
      <c r="E25" s="8" t="s">
        <v>15</v>
      </c>
      <c r="F25" s="19" t="s">
        <v>12</v>
      </c>
      <c r="G25" s="19" t="s">
        <v>13</v>
      </c>
      <c r="H25" s="8">
        <v>66</v>
      </c>
      <c r="I25" s="7"/>
    </row>
    <row r="26" spans="1:9" s="5" customFormat="1" ht="29.25" customHeight="1">
      <c r="A26" s="91"/>
      <c r="B26" s="91"/>
      <c r="C26" s="8">
        <v>100049</v>
      </c>
      <c r="D26" s="8" t="s">
        <v>4421</v>
      </c>
      <c r="E26" s="8" t="s">
        <v>15</v>
      </c>
      <c r="F26" s="19" t="s">
        <v>12</v>
      </c>
      <c r="G26" s="19" t="s">
        <v>13</v>
      </c>
      <c r="H26" s="8">
        <v>2</v>
      </c>
      <c r="I26" s="7"/>
    </row>
    <row r="27" spans="1:9" s="5" customFormat="1" ht="29.25" customHeight="1">
      <c r="A27" s="91"/>
      <c r="B27" s="91"/>
      <c r="C27" s="8">
        <v>100050</v>
      </c>
      <c r="D27" s="8" t="s">
        <v>35</v>
      </c>
      <c r="E27" s="8" t="s">
        <v>14</v>
      </c>
      <c r="F27" s="19" t="s">
        <v>12</v>
      </c>
      <c r="G27" s="19" t="s">
        <v>13</v>
      </c>
      <c r="H27" s="8">
        <v>18</v>
      </c>
      <c r="I27" s="7"/>
    </row>
    <row r="28" spans="1:9" s="5" customFormat="1" ht="29.25" customHeight="1">
      <c r="A28" s="91"/>
      <c r="B28" s="91"/>
      <c r="C28" s="8">
        <v>100051</v>
      </c>
      <c r="D28" s="8" t="s">
        <v>36</v>
      </c>
      <c r="E28" s="8" t="s">
        <v>14</v>
      </c>
      <c r="F28" s="19" t="s">
        <v>12</v>
      </c>
      <c r="G28" s="19" t="s">
        <v>13</v>
      </c>
      <c r="H28" s="8">
        <v>16</v>
      </c>
      <c r="I28" s="7"/>
    </row>
    <row r="29" spans="1:9" s="5" customFormat="1" ht="29.25" customHeight="1">
      <c r="A29" s="91"/>
      <c r="B29" s="91"/>
      <c r="C29" s="8">
        <v>100060</v>
      </c>
      <c r="D29" s="8" t="s">
        <v>37</v>
      </c>
      <c r="E29" s="8" t="s">
        <v>29</v>
      </c>
      <c r="F29" s="19" t="s">
        <v>12</v>
      </c>
      <c r="G29" s="19" t="s">
        <v>13</v>
      </c>
      <c r="H29" s="8">
        <v>6</v>
      </c>
      <c r="I29" s="7"/>
    </row>
    <row r="30" spans="1:9" s="5" customFormat="1" ht="29.25" customHeight="1">
      <c r="A30" s="91"/>
      <c r="B30" s="91"/>
      <c r="C30" s="8">
        <v>100065</v>
      </c>
      <c r="D30" s="8" t="s">
        <v>4422</v>
      </c>
      <c r="E30" s="8" t="s">
        <v>29</v>
      </c>
      <c r="F30" s="19" t="s">
        <v>12</v>
      </c>
      <c r="G30" s="19" t="s">
        <v>13</v>
      </c>
      <c r="H30" s="8">
        <v>2</v>
      </c>
      <c r="I30" s="7"/>
    </row>
    <row r="31" spans="1:9" s="5" customFormat="1" ht="29.25" customHeight="1">
      <c r="A31" s="91"/>
      <c r="B31" s="91"/>
      <c r="C31" s="8">
        <v>258021</v>
      </c>
      <c r="D31" s="8" t="s">
        <v>4423</v>
      </c>
      <c r="E31" s="8" t="s">
        <v>29</v>
      </c>
      <c r="F31" s="19" t="s">
        <v>12</v>
      </c>
      <c r="G31" s="19" t="s">
        <v>13</v>
      </c>
      <c r="H31" s="8">
        <v>4</v>
      </c>
      <c r="I31" s="7"/>
    </row>
    <row r="32" spans="1:9" s="5" customFormat="1" ht="27" customHeight="1">
      <c r="A32" s="94" t="s">
        <v>38</v>
      </c>
      <c r="B32" s="94"/>
      <c r="C32" s="94"/>
      <c r="D32" s="20"/>
      <c r="E32" s="20"/>
      <c r="F32" s="19"/>
      <c r="G32" s="19"/>
      <c r="H32" s="21">
        <f>SUM(H33:H37)</f>
        <v>22</v>
      </c>
      <c r="I32" s="7"/>
    </row>
    <row r="33" spans="1:9" s="5" customFormat="1" ht="31.5" customHeight="1">
      <c r="A33" s="89" t="s">
        <v>4426</v>
      </c>
      <c r="B33" s="90"/>
      <c r="C33" s="22"/>
      <c r="D33" s="8" t="s">
        <v>4425</v>
      </c>
      <c r="E33" s="8" t="s">
        <v>29</v>
      </c>
      <c r="F33" s="23" t="s">
        <v>12</v>
      </c>
      <c r="G33" s="23" t="s">
        <v>13</v>
      </c>
      <c r="H33" s="8">
        <v>2</v>
      </c>
      <c r="I33" s="7"/>
    </row>
    <row r="34" spans="1:9" s="5" customFormat="1" ht="45" customHeight="1">
      <c r="A34" s="87" t="s">
        <v>4429</v>
      </c>
      <c r="B34" s="88"/>
      <c r="C34" s="8"/>
      <c r="D34" s="8" t="s">
        <v>4428</v>
      </c>
      <c r="E34" s="8" t="s">
        <v>41</v>
      </c>
      <c r="F34" s="19" t="s">
        <v>12</v>
      </c>
      <c r="G34" s="19" t="s">
        <v>13</v>
      </c>
      <c r="H34" s="8">
        <v>6</v>
      </c>
      <c r="I34" s="7"/>
    </row>
    <row r="35" spans="1:9" s="5" customFormat="1" ht="27" customHeight="1">
      <c r="A35" s="83" t="s">
        <v>42</v>
      </c>
      <c r="B35" s="84"/>
      <c r="C35" s="22"/>
      <c r="D35" s="8" t="s">
        <v>43</v>
      </c>
      <c r="E35" s="8" t="s">
        <v>41</v>
      </c>
      <c r="F35" s="19" t="s">
        <v>12</v>
      </c>
      <c r="G35" s="19" t="s">
        <v>13</v>
      </c>
      <c r="H35" s="8">
        <v>6</v>
      </c>
      <c r="I35" s="7"/>
    </row>
    <row r="36" spans="1:9" s="5" customFormat="1" ht="27" customHeight="1">
      <c r="A36" s="85"/>
      <c r="B36" s="86"/>
      <c r="C36" s="22"/>
      <c r="D36" s="8" t="s">
        <v>44</v>
      </c>
      <c r="E36" s="8" t="s">
        <v>41</v>
      </c>
      <c r="F36" s="19" t="s">
        <v>12</v>
      </c>
      <c r="G36" s="19" t="s">
        <v>13</v>
      </c>
      <c r="H36" s="8">
        <v>6</v>
      </c>
      <c r="I36" s="7"/>
    </row>
    <row r="37" spans="1:9" s="5" customFormat="1" ht="27" customHeight="1">
      <c r="A37" s="89" t="s">
        <v>40</v>
      </c>
      <c r="B37" s="90"/>
      <c r="C37" s="8"/>
      <c r="D37" s="8" t="s">
        <v>4431</v>
      </c>
      <c r="E37" s="8" t="s">
        <v>41</v>
      </c>
      <c r="F37" s="19" t="s">
        <v>12</v>
      </c>
      <c r="G37" s="19" t="s">
        <v>13</v>
      </c>
      <c r="H37" s="8">
        <v>2</v>
      </c>
      <c r="I37" s="7"/>
    </row>
    <row r="38" spans="1:9" s="5" customFormat="1" ht="27" customHeight="1">
      <c r="A38" s="94" t="s">
        <v>45</v>
      </c>
      <c r="B38" s="94"/>
      <c r="C38" s="94"/>
      <c r="D38" s="94"/>
      <c r="E38" s="24"/>
      <c r="F38" s="25"/>
      <c r="G38" s="25"/>
      <c r="H38" s="21">
        <f>H39+H50+H61+H68+H83+H97+H111+H122+H127+H136+H148+H160+H167+H181</f>
        <v>2722</v>
      </c>
      <c r="I38" s="7"/>
    </row>
    <row r="39" spans="1:9" s="5" customFormat="1" ht="27" customHeight="1">
      <c r="A39" s="83" t="s">
        <v>46</v>
      </c>
      <c r="B39" s="84"/>
      <c r="C39" s="92" t="s">
        <v>47</v>
      </c>
      <c r="D39" s="93"/>
      <c r="E39" s="21"/>
      <c r="F39" s="26"/>
      <c r="G39" s="19"/>
      <c r="H39" s="21">
        <f>SUM(H40:H49)</f>
        <v>466</v>
      </c>
      <c r="I39" s="7"/>
    </row>
    <row r="40" spans="1:9" s="5" customFormat="1" ht="30" customHeight="1">
      <c r="A40" s="85"/>
      <c r="B40" s="86"/>
      <c r="C40" s="91" t="s">
        <v>48</v>
      </c>
      <c r="D40" s="91"/>
      <c r="E40" s="8" t="s">
        <v>4804</v>
      </c>
      <c r="F40" s="27"/>
      <c r="G40" s="19" t="s">
        <v>4805</v>
      </c>
      <c r="H40" s="8">
        <v>168</v>
      </c>
      <c r="I40" s="7"/>
    </row>
    <row r="41" spans="1:9" s="5" customFormat="1" ht="30" customHeight="1">
      <c r="A41" s="85"/>
      <c r="B41" s="86"/>
      <c r="C41" s="91" t="s">
        <v>53</v>
      </c>
      <c r="D41" s="91"/>
      <c r="E41" s="8" t="s">
        <v>4804</v>
      </c>
      <c r="F41" s="27"/>
      <c r="G41" s="19" t="s">
        <v>4805</v>
      </c>
      <c r="H41" s="8">
        <v>30</v>
      </c>
      <c r="I41" s="7"/>
    </row>
    <row r="42" spans="1:9" s="5" customFormat="1" ht="30" customHeight="1">
      <c r="A42" s="85"/>
      <c r="B42" s="86"/>
      <c r="C42" s="91" t="s">
        <v>50</v>
      </c>
      <c r="D42" s="91"/>
      <c r="E42" s="8" t="s">
        <v>4804</v>
      </c>
      <c r="F42" s="27"/>
      <c r="G42" s="19" t="s">
        <v>4805</v>
      </c>
      <c r="H42" s="8">
        <v>32</v>
      </c>
      <c r="I42" s="7"/>
    </row>
    <row r="43" spans="1:9" s="5" customFormat="1" ht="30" customHeight="1">
      <c r="A43" s="85"/>
      <c r="B43" s="86"/>
      <c r="C43" s="91" t="s">
        <v>49</v>
      </c>
      <c r="D43" s="91"/>
      <c r="E43" s="8" t="s">
        <v>4804</v>
      </c>
      <c r="F43" s="27"/>
      <c r="G43" s="19" t="s">
        <v>4805</v>
      </c>
      <c r="H43" s="8">
        <v>34</v>
      </c>
      <c r="I43" s="7"/>
    </row>
    <row r="44" spans="1:9" s="5" customFormat="1" ht="30" customHeight="1">
      <c r="A44" s="85"/>
      <c r="B44" s="86"/>
      <c r="C44" s="91" t="s">
        <v>51</v>
      </c>
      <c r="D44" s="91"/>
      <c r="E44" s="8" t="s">
        <v>4804</v>
      </c>
      <c r="F44" s="27"/>
      <c r="G44" s="19" t="s">
        <v>4805</v>
      </c>
      <c r="H44" s="8">
        <v>26</v>
      </c>
      <c r="I44" s="7"/>
    </row>
    <row r="45" spans="1:9" s="5" customFormat="1" ht="30" customHeight="1">
      <c r="A45" s="85"/>
      <c r="B45" s="86"/>
      <c r="C45" s="91" t="s">
        <v>4833</v>
      </c>
      <c r="D45" s="91"/>
      <c r="E45" s="8" t="s">
        <v>4804</v>
      </c>
      <c r="F45" s="27"/>
      <c r="G45" s="19" t="s">
        <v>4805</v>
      </c>
      <c r="H45" s="8">
        <v>52</v>
      </c>
      <c r="I45" s="7" t="s">
        <v>4834</v>
      </c>
    </row>
    <row r="46" spans="1:9" s="5" customFormat="1" ht="30" customHeight="1">
      <c r="A46" s="85"/>
      <c r="B46" s="86"/>
      <c r="C46" s="91" t="s">
        <v>52</v>
      </c>
      <c r="D46" s="91"/>
      <c r="E46" s="8" t="s">
        <v>4804</v>
      </c>
      <c r="F46" s="27"/>
      <c r="G46" s="19" t="s">
        <v>4805</v>
      </c>
      <c r="H46" s="8">
        <v>30</v>
      </c>
      <c r="I46" s="7"/>
    </row>
    <row r="47" spans="1:9" s="5" customFormat="1" ht="30" customHeight="1">
      <c r="A47" s="85"/>
      <c r="B47" s="86"/>
      <c r="C47" s="91" t="s">
        <v>54</v>
      </c>
      <c r="D47" s="91"/>
      <c r="E47" s="8" t="s">
        <v>4804</v>
      </c>
      <c r="F47" s="27"/>
      <c r="G47" s="19" t="s">
        <v>4805</v>
      </c>
      <c r="H47" s="8">
        <v>30</v>
      </c>
      <c r="I47" s="7"/>
    </row>
    <row r="48" spans="1:9" s="5" customFormat="1" ht="30" customHeight="1">
      <c r="A48" s="85"/>
      <c r="B48" s="86"/>
      <c r="C48" s="89" t="s">
        <v>4432</v>
      </c>
      <c r="D48" s="90"/>
      <c r="E48" s="8" t="s">
        <v>4804</v>
      </c>
      <c r="F48" s="27"/>
      <c r="G48" s="19" t="s">
        <v>4805</v>
      </c>
      <c r="H48" s="8">
        <v>28</v>
      </c>
      <c r="I48" s="7"/>
    </row>
    <row r="49" spans="1:9" s="5" customFormat="1" ht="30" customHeight="1">
      <c r="A49" s="87"/>
      <c r="B49" s="88"/>
      <c r="C49" s="91" t="s">
        <v>55</v>
      </c>
      <c r="D49" s="91"/>
      <c r="E49" s="8" t="s">
        <v>4804</v>
      </c>
      <c r="F49" s="27"/>
      <c r="G49" s="19" t="s">
        <v>4805</v>
      </c>
      <c r="H49" s="8">
        <v>36</v>
      </c>
      <c r="I49" s="7"/>
    </row>
    <row r="50" spans="1:9" s="5" customFormat="1" ht="30" customHeight="1">
      <c r="A50" s="83" t="s">
        <v>56</v>
      </c>
      <c r="B50" s="84"/>
      <c r="C50" s="95" t="s">
        <v>57</v>
      </c>
      <c r="D50" s="93"/>
      <c r="E50" s="21"/>
      <c r="F50" s="27"/>
      <c r="G50" s="19"/>
      <c r="H50" s="21">
        <f>SUM(H51:H60)</f>
        <v>192</v>
      </c>
      <c r="I50" s="7"/>
    </row>
    <row r="51" spans="1:9" s="5" customFormat="1" ht="30" customHeight="1">
      <c r="A51" s="85"/>
      <c r="B51" s="86"/>
      <c r="C51" s="91" t="s">
        <v>58</v>
      </c>
      <c r="D51" s="91"/>
      <c r="E51" s="8" t="s">
        <v>4804</v>
      </c>
      <c r="F51" s="27"/>
      <c r="G51" s="19" t="s">
        <v>4805</v>
      </c>
      <c r="H51" s="8">
        <v>68</v>
      </c>
      <c r="I51" s="7"/>
    </row>
    <row r="52" spans="1:9" s="5" customFormat="1" ht="30" customHeight="1">
      <c r="A52" s="85"/>
      <c r="B52" s="86"/>
      <c r="C52" s="91" t="s">
        <v>59</v>
      </c>
      <c r="D52" s="91"/>
      <c r="E52" s="8" t="s">
        <v>4804</v>
      </c>
      <c r="F52" s="27"/>
      <c r="G52" s="19" t="s">
        <v>4805</v>
      </c>
      <c r="H52" s="8">
        <v>24</v>
      </c>
      <c r="I52" s="7"/>
    </row>
    <row r="53" spans="1:9" s="5" customFormat="1" ht="30" customHeight="1">
      <c r="A53" s="85"/>
      <c r="B53" s="86"/>
      <c r="C53" s="91" t="s">
        <v>61</v>
      </c>
      <c r="D53" s="91"/>
      <c r="E53" s="8" t="s">
        <v>4804</v>
      </c>
      <c r="F53" s="27"/>
      <c r="G53" s="19" t="s">
        <v>4805</v>
      </c>
      <c r="H53" s="8">
        <v>16</v>
      </c>
      <c r="I53" s="7"/>
    </row>
    <row r="54" spans="1:9" s="5" customFormat="1" ht="30" customHeight="1">
      <c r="A54" s="85"/>
      <c r="B54" s="86"/>
      <c r="C54" s="91" t="s">
        <v>60</v>
      </c>
      <c r="D54" s="91"/>
      <c r="E54" s="8" t="s">
        <v>4804</v>
      </c>
      <c r="F54" s="27"/>
      <c r="G54" s="19" t="s">
        <v>4805</v>
      </c>
      <c r="H54" s="8">
        <v>14</v>
      </c>
      <c r="I54" s="7"/>
    </row>
    <row r="55" spans="1:9" s="5" customFormat="1" ht="30" customHeight="1">
      <c r="A55" s="85"/>
      <c r="B55" s="86"/>
      <c r="C55" s="91" t="s">
        <v>62</v>
      </c>
      <c r="D55" s="91"/>
      <c r="E55" s="8" t="s">
        <v>4804</v>
      </c>
      <c r="F55" s="27"/>
      <c r="G55" s="19" t="s">
        <v>4805</v>
      </c>
      <c r="H55" s="8">
        <v>12</v>
      </c>
      <c r="I55" s="7"/>
    </row>
    <row r="56" spans="1:9" s="5" customFormat="1" ht="30" customHeight="1">
      <c r="A56" s="85"/>
      <c r="B56" s="86"/>
      <c r="C56" s="91" t="s">
        <v>63</v>
      </c>
      <c r="D56" s="91"/>
      <c r="E56" s="8" t="s">
        <v>4804</v>
      </c>
      <c r="F56" s="27"/>
      <c r="G56" s="19" t="s">
        <v>4805</v>
      </c>
      <c r="H56" s="8">
        <v>12</v>
      </c>
      <c r="I56" s="7"/>
    </row>
    <row r="57" spans="1:9" s="5" customFormat="1" ht="30" customHeight="1">
      <c r="A57" s="85"/>
      <c r="B57" s="86"/>
      <c r="C57" s="91" t="s">
        <v>65</v>
      </c>
      <c r="D57" s="91"/>
      <c r="E57" s="8" t="s">
        <v>4804</v>
      </c>
      <c r="F57" s="27"/>
      <c r="G57" s="19" t="s">
        <v>4805</v>
      </c>
      <c r="H57" s="8">
        <v>10</v>
      </c>
      <c r="I57" s="7"/>
    </row>
    <row r="58" spans="1:9" s="5" customFormat="1" ht="30" customHeight="1">
      <c r="A58" s="85"/>
      <c r="B58" s="86"/>
      <c r="C58" s="91" t="s">
        <v>67</v>
      </c>
      <c r="D58" s="91"/>
      <c r="E58" s="8" t="s">
        <v>4804</v>
      </c>
      <c r="F58" s="27"/>
      <c r="G58" s="19" t="s">
        <v>4805</v>
      </c>
      <c r="H58" s="8">
        <v>16</v>
      </c>
      <c r="I58" s="7"/>
    </row>
    <row r="59" spans="1:9" s="5" customFormat="1" ht="30" customHeight="1">
      <c r="A59" s="85"/>
      <c r="B59" s="86"/>
      <c r="C59" s="91" t="s">
        <v>66</v>
      </c>
      <c r="D59" s="91"/>
      <c r="E59" s="8" t="s">
        <v>4804</v>
      </c>
      <c r="F59" s="27"/>
      <c r="G59" s="19" t="s">
        <v>4805</v>
      </c>
      <c r="H59" s="8">
        <v>12</v>
      </c>
      <c r="I59" s="7"/>
    </row>
    <row r="60" spans="1:9" s="5" customFormat="1" ht="30" customHeight="1">
      <c r="A60" s="87"/>
      <c r="B60" s="88"/>
      <c r="C60" s="91" t="s">
        <v>64</v>
      </c>
      <c r="D60" s="91"/>
      <c r="E60" s="8" t="s">
        <v>4804</v>
      </c>
      <c r="F60" s="27"/>
      <c r="G60" s="19" t="s">
        <v>4805</v>
      </c>
      <c r="H60" s="8">
        <v>8</v>
      </c>
      <c r="I60" s="7"/>
    </row>
    <row r="61" spans="1:9" s="5" customFormat="1" ht="27" customHeight="1">
      <c r="A61" s="83" t="s">
        <v>68</v>
      </c>
      <c r="B61" s="84"/>
      <c r="C61" s="95" t="s">
        <v>69</v>
      </c>
      <c r="D61" s="93"/>
      <c r="E61" s="21"/>
      <c r="F61" s="27"/>
      <c r="G61" s="19"/>
      <c r="H61" s="21">
        <f>SUM(H62:H67)</f>
        <v>130</v>
      </c>
      <c r="I61" s="7"/>
    </row>
    <row r="62" spans="1:9" s="5" customFormat="1" ht="27" customHeight="1">
      <c r="A62" s="85"/>
      <c r="B62" s="86"/>
      <c r="C62" s="89" t="s">
        <v>70</v>
      </c>
      <c r="D62" s="90"/>
      <c r="E62" s="8" t="s">
        <v>4804</v>
      </c>
      <c r="F62" s="27"/>
      <c r="G62" s="19" t="s">
        <v>4805</v>
      </c>
      <c r="H62" s="8">
        <v>58</v>
      </c>
      <c r="I62" s="7"/>
    </row>
    <row r="63" spans="1:9" s="5" customFormat="1" ht="27" customHeight="1">
      <c r="A63" s="85"/>
      <c r="B63" s="86"/>
      <c r="C63" s="89" t="s">
        <v>72</v>
      </c>
      <c r="D63" s="90"/>
      <c r="E63" s="8" t="s">
        <v>4804</v>
      </c>
      <c r="F63" s="27"/>
      <c r="G63" s="19" t="s">
        <v>4805</v>
      </c>
      <c r="H63" s="8">
        <v>22</v>
      </c>
      <c r="I63" s="7"/>
    </row>
    <row r="64" spans="1:9" s="5" customFormat="1" ht="27" customHeight="1">
      <c r="A64" s="85"/>
      <c r="B64" s="86"/>
      <c r="C64" s="89" t="s">
        <v>71</v>
      </c>
      <c r="D64" s="90"/>
      <c r="E64" s="8" t="s">
        <v>4804</v>
      </c>
      <c r="F64" s="27"/>
      <c r="G64" s="19" t="s">
        <v>4805</v>
      </c>
      <c r="H64" s="8">
        <v>6</v>
      </c>
      <c r="I64" s="7"/>
    </row>
    <row r="65" spans="1:9" s="5" customFormat="1" ht="27" customHeight="1">
      <c r="A65" s="85"/>
      <c r="B65" s="86"/>
      <c r="C65" s="89" t="s">
        <v>73</v>
      </c>
      <c r="D65" s="90"/>
      <c r="E65" s="8" t="s">
        <v>4804</v>
      </c>
      <c r="F65" s="27"/>
      <c r="G65" s="19" t="s">
        <v>4805</v>
      </c>
      <c r="H65" s="8">
        <v>32</v>
      </c>
      <c r="I65" s="7"/>
    </row>
    <row r="66" spans="1:9" s="5" customFormat="1" ht="27" customHeight="1">
      <c r="A66" s="85"/>
      <c r="B66" s="86"/>
      <c r="C66" s="89" t="s">
        <v>75</v>
      </c>
      <c r="D66" s="90"/>
      <c r="E66" s="8" t="s">
        <v>4804</v>
      </c>
      <c r="F66" s="27"/>
      <c r="G66" s="19" t="s">
        <v>4805</v>
      </c>
      <c r="H66" s="8">
        <v>8</v>
      </c>
      <c r="I66" s="7"/>
    </row>
    <row r="67" spans="1:9" s="5" customFormat="1" ht="27" customHeight="1">
      <c r="A67" s="87"/>
      <c r="B67" s="88"/>
      <c r="C67" s="89" t="s">
        <v>74</v>
      </c>
      <c r="D67" s="90"/>
      <c r="E67" s="8" t="s">
        <v>4804</v>
      </c>
      <c r="F67" s="27"/>
      <c r="G67" s="19" t="s">
        <v>4805</v>
      </c>
      <c r="H67" s="8">
        <v>4</v>
      </c>
      <c r="I67" s="7"/>
    </row>
    <row r="68" spans="1:9" s="5" customFormat="1" ht="27" customHeight="1">
      <c r="A68" s="83" t="s">
        <v>76</v>
      </c>
      <c r="B68" s="84"/>
      <c r="C68" s="94" t="s">
        <v>77</v>
      </c>
      <c r="D68" s="94"/>
      <c r="E68" s="21"/>
      <c r="F68" s="27"/>
      <c r="G68" s="19"/>
      <c r="H68" s="21">
        <f>SUM(H69:H82)</f>
        <v>306</v>
      </c>
      <c r="I68" s="7"/>
    </row>
    <row r="69" spans="1:9" s="5" customFormat="1" ht="27" customHeight="1">
      <c r="A69" s="85"/>
      <c r="B69" s="86"/>
      <c r="C69" s="91" t="s">
        <v>78</v>
      </c>
      <c r="D69" s="91"/>
      <c r="E69" s="8" t="s">
        <v>4804</v>
      </c>
      <c r="F69" s="27"/>
      <c r="G69" s="19" t="s">
        <v>4805</v>
      </c>
      <c r="H69" s="8">
        <v>46</v>
      </c>
      <c r="I69" s="7"/>
    </row>
    <row r="70" spans="1:9" s="5" customFormat="1" ht="27" customHeight="1">
      <c r="A70" s="85"/>
      <c r="B70" s="86"/>
      <c r="C70" s="91" t="s">
        <v>83</v>
      </c>
      <c r="D70" s="91"/>
      <c r="E70" s="8" t="s">
        <v>4804</v>
      </c>
      <c r="F70" s="27"/>
      <c r="G70" s="19" t="s">
        <v>4805</v>
      </c>
      <c r="H70" s="8">
        <v>12</v>
      </c>
      <c r="I70" s="7"/>
    </row>
    <row r="71" spans="1:9" s="5" customFormat="1" ht="27" customHeight="1">
      <c r="A71" s="85"/>
      <c r="B71" s="86"/>
      <c r="C71" s="91" t="s">
        <v>79</v>
      </c>
      <c r="D71" s="91"/>
      <c r="E71" s="8" t="s">
        <v>4804</v>
      </c>
      <c r="F71" s="27"/>
      <c r="G71" s="19" t="s">
        <v>4805</v>
      </c>
      <c r="H71" s="8">
        <v>2</v>
      </c>
      <c r="I71" s="7"/>
    </row>
    <row r="72" spans="1:9" s="5" customFormat="1" ht="27" customHeight="1">
      <c r="A72" s="85"/>
      <c r="B72" s="86"/>
      <c r="C72" s="91" t="s">
        <v>81</v>
      </c>
      <c r="D72" s="91"/>
      <c r="E72" s="8" t="s">
        <v>4804</v>
      </c>
      <c r="F72" s="27"/>
      <c r="G72" s="19" t="s">
        <v>4805</v>
      </c>
      <c r="H72" s="8">
        <v>16</v>
      </c>
      <c r="I72" s="7"/>
    </row>
    <row r="73" spans="1:9" s="5" customFormat="1" ht="27" customHeight="1">
      <c r="A73" s="85"/>
      <c r="B73" s="86"/>
      <c r="C73" s="91" t="s">
        <v>80</v>
      </c>
      <c r="D73" s="91"/>
      <c r="E73" s="8" t="s">
        <v>4804</v>
      </c>
      <c r="F73" s="27"/>
      <c r="G73" s="19" t="s">
        <v>4805</v>
      </c>
      <c r="H73" s="8">
        <v>14</v>
      </c>
      <c r="I73" s="7"/>
    </row>
    <row r="74" spans="1:9" s="5" customFormat="1" ht="27" customHeight="1">
      <c r="A74" s="85"/>
      <c r="B74" s="86"/>
      <c r="C74" s="91" t="s">
        <v>82</v>
      </c>
      <c r="D74" s="91"/>
      <c r="E74" s="8" t="s">
        <v>4804</v>
      </c>
      <c r="F74" s="27"/>
      <c r="G74" s="19" t="s">
        <v>4805</v>
      </c>
      <c r="H74" s="8">
        <v>10</v>
      </c>
      <c r="I74" s="7"/>
    </row>
    <row r="75" spans="1:9" s="5" customFormat="1" ht="27" customHeight="1">
      <c r="A75" s="85"/>
      <c r="B75" s="86"/>
      <c r="C75" s="89" t="s">
        <v>4480</v>
      </c>
      <c r="D75" s="90"/>
      <c r="E75" s="8" t="s">
        <v>4804</v>
      </c>
      <c r="F75" s="27"/>
      <c r="G75" s="19" t="s">
        <v>4805</v>
      </c>
      <c r="H75" s="8">
        <v>18</v>
      </c>
      <c r="I75" s="7"/>
    </row>
    <row r="76" spans="1:9" s="5" customFormat="1" ht="27" customHeight="1">
      <c r="A76" s="85"/>
      <c r="B76" s="86"/>
      <c r="C76" s="91" t="s">
        <v>85</v>
      </c>
      <c r="D76" s="91"/>
      <c r="E76" s="8" t="s">
        <v>4804</v>
      </c>
      <c r="F76" s="27"/>
      <c r="G76" s="19" t="s">
        <v>4805</v>
      </c>
      <c r="H76" s="8">
        <v>48</v>
      </c>
      <c r="I76" s="7"/>
    </row>
    <row r="77" spans="1:9" s="5" customFormat="1" ht="27" customHeight="1">
      <c r="A77" s="85"/>
      <c r="B77" s="86"/>
      <c r="C77" s="91" t="s">
        <v>84</v>
      </c>
      <c r="D77" s="91"/>
      <c r="E77" s="8" t="s">
        <v>4804</v>
      </c>
      <c r="F77" s="27"/>
      <c r="G77" s="19" t="s">
        <v>4805</v>
      </c>
      <c r="H77" s="8">
        <v>12</v>
      </c>
      <c r="I77" s="7"/>
    </row>
    <row r="78" spans="1:9" s="5" customFormat="1" ht="27" customHeight="1">
      <c r="A78" s="85"/>
      <c r="B78" s="86"/>
      <c r="C78" s="91" t="s">
        <v>88</v>
      </c>
      <c r="D78" s="91"/>
      <c r="E78" s="8" t="s">
        <v>4804</v>
      </c>
      <c r="F78" s="27"/>
      <c r="G78" s="19" t="s">
        <v>4805</v>
      </c>
      <c r="H78" s="8">
        <v>12</v>
      </c>
      <c r="I78" s="7"/>
    </row>
    <row r="79" spans="1:9" s="5" customFormat="1" ht="27" customHeight="1">
      <c r="A79" s="85"/>
      <c r="B79" s="86"/>
      <c r="C79" s="91" t="s">
        <v>89</v>
      </c>
      <c r="D79" s="91"/>
      <c r="E79" s="8" t="s">
        <v>4804</v>
      </c>
      <c r="F79" s="27"/>
      <c r="G79" s="19" t="s">
        <v>4805</v>
      </c>
      <c r="H79" s="8">
        <v>16</v>
      </c>
      <c r="I79" s="7"/>
    </row>
    <row r="80" spans="1:9" s="5" customFormat="1" ht="27" customHeight="1">
      <c r="A80" s="85"/>
      <c r="B80" s="86"/>
      <c r="C80" s="91" t="s">
        <v>87</v>
      </c>
      <c r="D80" s="91"/>
      <c r="E80" s="8" t="s">
        <v>4804</v>
      </c>
      <c r="F80" s="27"/>
      <c r="G80" s="19" t="s">
        <v>4805</v>
      </c>
      <c r="H80" s="8">
        <v>34</v>
      </c>
      <c r="I80" s="7"/>
    </row>
    <row r="81" spans="1:9" s="5" customFormat="1" ht="27" customHeight="1">
      <c r="A81" s="85"/>
      <c r="B81" s="86"/>
      <c r="C81" s="91" t="s">
        <v>86</v>
      </c>
      <c r="D81" s="91"/>
      <c r="E81" s="8" t="s">
        <v>4804</v>
      </c>
      <c r="F81" s="27"/>
      <c r="G81" s="19" t="s">
        <v>4805</v>
      </c>
      <c r="H81" s="8">
        <v>16</v>
      </c>
      <c r="I81" s="7"/>
    </row>
    <row r="82" spans="1:9" s="5" customFormat="1" ht="27" customHeight="1">
      <c r="A82" s="87"/>
      <c r="B82" s="88"/>
      <c r="C82" s="91" t="s">
        <v>90</v>
      </c>
      <c r="D82" s="91"/>
      <c r="E82" s="8" t="s">
        <v>4804</v>
      </c>
      <c r="F82" s="27"/>
      <c r="G82" s="19" t="s">
        <v>4805</v>
      </c>
      <c r="H82" s="8">
        <v>50</v>
      </c>
      <c r="I82" s="7"/>
    </row>
    <row r="83" spans="1:9" s="5" customFormat="1" ht="27" customHeight="1">
      <c r="A83" s="83" t="s">
        <v>91</v>
      </c>
      <c r="B83" s="84"/>
      <c r="C83" s="92" t="s">
        <v>92</v>
      </c>
      <c r="D83" s="93"/>
      <c r="E83" s="21"/>
      <c r="F83" s="27"/>
      <c r="G83" s="19"/>
      <c r="H83" s="21">
        <f>SUM(H84:H96)</f>
        <v>234</v>
      </c>
      <c r="I83" s="7"/>
    </row>
    <row r="84" spans="1:9" s="5" customFormat="1" ht="27" customHeight="1">
      <c r="A84" s="85"/>
      <c r="B84" s="86"/>
      <c r="C84" s="89" t="s">
        <v>93</v>
      </c>
      <c r="D84" s="90"/>
      <c r="E84" s="8" t="s">
        <v>4804</v>
      </c>
      <c r="F84" s="27"/>
      <c r="G84" s="19" t="s">
        <v>4805</v>
      </c>
      <c r="H84" s="8">
        <v>52</v>
      </c>
      <c r="I84" s="7"/>
    </row>
    <row r="85" spans="1:9" s="5" customFormat="1" ht="27" customHeight="1">
      <c r="A85" s="85"/>
      <c r="B85" s="86"/>
      <c r="C85" s="89" t="s">
        <v>96</v>
      </c>
      <c r="D85" s="90"/>
      <c r="E85" s="8" t="s">
        <v>4804</v>
      </c>
      <c r="F85" s="27"/>
      <c r="G85" s="19" t="s">
        <v>4805</v>
      </c>
      <c r="H85" s="8">
        <v>16</v>
      </c>
      <c r="I85" s="7"/>
    </row>
    <row r="86" spans="1:9" s="5" customFormat="1" ht="27" customHeight="1">
      <c r="A86" s="85"/>
      <c r="B86" s="86"/>
      <c r="C86" s="89" t="s">
        <v>95</v>
      </c>
      <c r="D86" s="90"/>
      <c r="E86" s="8" t="s">
        <v>4804</v>
      </c>
      <c r="F86" s="27"/>
      <c r="G86" s="19" t="s">
        <v>4805</v>
      </c>
      <c r="H86" s="8">
        <v>22</v>
      </c>
      <c r="I86" s="7"/>
    </row>
    <row r="87" spans="1:9" s="5" customFormat="1" ht="27" customHeight="1">
      <c r="A87" s="85"/>
      <c r="B87" s="86"/>
      <c r="C87" s="89" t="s">
        <v>94</v>
      </c>
      <c r="D87" s="90"/>
      <c r="E87" s="8" t="s">
        <v>4804</v>
      </c>
      <c r="F87" s="27"/>
      <c r="G87" s="19" t="s">
        <v>4805</v>
      </c>
      <c r="H87" s="8">
        <v>2</v>
      </c>
      <c r="I87" s="7"/>
    </row>
    <row r="88" spans="1:9" s="5" customFormat="1" ht="27" customHeight="1">
      <c r="A88" s="85"/>
      <c r="B88" s="86"/>
      <c r="C88" s="89" t="s">
        <v>102</v>
      </c>
      <c r="D88" s="90"/>
      <c r="E88" s="8" t="s">
        <v>4804</v>
      </c>
      <c r="F88" s="27"/>
      <c r="G88" s="19" t="s">
        <v>4805</v>
      </c>
      <c r="H88" s="8">
        <v>26</v>
      </c>
      <c r="I88" s="7"/>
    </row>
    <row r="89" spans="1:9" s="5" customFormat="1" ht="27" customHeight="1">
      <c r="A89" s="85"/>
      <c r="B89" s="86"/>
      <c r="C89" s="89" t="s">
        <v>99</v>
      </c>
      <c r="D89" s="90"/>
      <c r="E89" s="8" t="s">
        <v>4804</v>
      </c>
      <c r="F89" s="27"/>
      <c r="G89" s="19" t="s">
        <v>4805</v>
      </c>
      <c r="H89" s="8">
        <v>12</v>
      </c>
      <c r="I89" s="7"/>
    </row>
    <row r="90" spans="1:9" s="5" customFormat="1" ht="27" customHeight="1">
      <c r="A90" s="85"/>
      <c r="B90" s="86"/>
      <c r="C90" s="89" t="s">
        <v>98</v>
      </c>
      <c r="D90" s="90"/>
      <c r="E90" s="8" t="s">
        <v>4804</v>
      </c>
      <c r="F90" s="27"/>
      <c r="G90" s="19" t="s">
        <v>4805</v>
      </c>
      <c r="H90" s="8">
        <v>10</v>
      </c>
      <c r="I90" s="7"/>
    </row>
    <row r="91" spans="1:9" s="5" customFormat="1" ht="27" customHeight="1">
      <c r="A91" s="85"/>
      <c r="B91" s="86"/>
      <c r="C91" s="89" t="s">
        <v>103</v>
      </c>
      <c r="D91" s="90"/>
      <c r="E91" s="8" t="s">
        <v>4804</v>
      </c>
      <c r="F91" s="27"/>
      <c r="G91" s="19" t="s">
        <v>4805</v>
      </c>
      <c r="H91" s="8">
        <v>24</v>
      </c>
      <c r="I91" s="7"/>
    </row>
    <row r="92" spans="1:9" s="5" customFormat="1" ht="27" customHeight="1">
      <c r="A92" s="85"/>
      <c r="B92" s="86"/>
      <c r="C92" s="89" t="s">
        <v>97</v>
      </c>
      <c r="D92" s="90"/>
      <c r="E92" s="8" t="s">
        <v>4804</v>
      </c>
      <c r="F92" s="27"/>
      <c r="G92" s="19" t="s">
        <v>4805</v>
      </c>
      <c r="H92" s="8">
        <v>18</v>
      </c>
      <c r="I92" s="7"/>
    </row>
    <row r="93" spans="1:9" s="5" customFormat="1" ht="27" customHeight="1">
      <c r="A93" s="85"/>
      <c r="B93" s="86"/>
      <c r="C93" s="89" t="s">
        <v>101</v>
      </c>
      <c r="D93" s="90"/>
      <c r="E93" s="8" t="s">
        <v>4804</v>
      </c>
      <c r="F93" s="27"/>
      <c r="G93" s="19" t="s">
        <v>4805</v>
      </c>
      <c r="H93" s="8">
        <v>14</v>
      </c>
      <c r="I93" s="7"/>
    </row>
    <row r="94" spans="1:9" s="5" customFormat="1" ht="27" customHeight="1">
      <c r="A94" s="85"/>
      <c r="B94" s="86"/>
      <c r="C94" s="89" t="s">
        <v>100</v>
      </c>
      <c r="D94" s="90"/>
      <c r="E94" s="8" t="s">
        <v>4804</v>
      </c>
      <c r="F94" s="27"/>
      <c r="G94" s="19" t="s">
        <v>4805</v>
      </c>
      <c r="H94" s="8">
        <v>26</v>
      </c>
      <c r="I94" s="7"/>
    </row>
    <row r="95" spans="1:9" s="5" customFormat="1" ht="27" customHeight="1">
      <c r="A95" s="85"/>
      <c r="B95" s="86"/>
      <c r="C95" s="89" t="s">
        <v>105</v>
      </c>
      <c r="D95" s="90"/>
      <c r="E95" s="8" t="s">
        <v>4804</v>
      </c>
      <c r="F95" s="27"/>
      <c r="G95" s="19" t="s">
        <v>4805</v>
      </c>
      <c r="H95" s="8">
        <v>8</v>
      </c>
      <c r="I95" s="7"/>
    </row>
    <row r="96" spans="1:9" s="5" customFormat="1" ht="27" customHeight="1">
      <c r="A96" s="87"/>
      <c r="B96" s="88"/>
      <c r="C96" s="89" t="s">
        <v>104</v>
      </c>
      <c r="D96" s="90"/>
      <c r="E96" s="8" t="s">
        <v>4804</v>
      </c>
      <c r="F96" s="27"/>
      <c r="G96" s="19" t="s">
        <v>4805</v>
      </c>
      <c r="H96" s="8">
        <v>4</v>
      </c>
      <c r="I96" s="7"/>
    </row>
    <row r="97" spans="1:9" s="5" customFormat="1" ht="27" customHeight="1">
      <c r="A97" s="83" t="s">
        <v>106</v>
      </c>
      <c r="B97" s="84"/>
      <c r="C97" s="94" t="s">
        <v>107</v>
      </c>
      <c r="D97" s="94"/>
      <c r="E97" s="21"/>
      <c r="F97" s="27"/>
      <c r="G97" s="19"/>
      <c r="H97" s="21">
        <f>SUM(H98:H110)</f>
        <v>176</v>
      </c>
      <c r="I97" s="7"/>
    </row>
    <row r="98" spans="1:9" s="5" customFormat="1" ht="29.25" customHeight="1">
      <c r="A98" s="85"/>
      <c r="B98" s="86"/>
      <c r="C98" s="91" t="s">
        <v>108</v>
      </c>
      <c r="D98" s="91"/>
      <c r="E98" s="8" t="s">
        <v>4804</v>
      </c>
      <c r="F98" s="27"/>
      <c r="G98" s="19" t="s">
        <v>4805</v>
      </c>
      <c r="H98" s="8">
        <v>64</v>
      </c>
      <c r="I98" s="7"/>
    </row>
    <row r="99" spans="1:9" s="5" customFormat="1" ht="29.25" customHeight="1">
      <c r="A99" s="85"/>
      <c r="B99" s="86"/>
      <c r="C99" s="91" t="s">
        <v>109</v>
      </c>
      <c r="D99" s="91"/>
      <c r="E99" s="8" t="s">
        <v>4804</v>
      </c>
      <c r="F99" s="27"/>
      <c r="G99" s="19" t="s">
        <v>4805</v>
      </c>
      <c r="H99" s="8">
        <v>28</v>
      </c>
      <c r="I99" s="7"/>
    </row>
    <row r="100" spans="1:9" s="5" customFormat="1" ht="29.25" customHeight="1">
      <c r="A100" s="85"/>
      <c r="B100" s="86"/>
      <c r="C100" s="91" t="s">
        <v>112</v>
      </c>
      <c r="D100" s="91"/>
      <c r="E100" s="8" t="s">
        <v>4804</v>
      </c>
      <c r="F100" s="27"/>
      <c r="G100" s="19" t="s">
        <v>4805</v>
      </c>
      <c r="H100" s="8">
        <v>2</v>
      </c>
      <c r="I100" s="7"/>
    </row>
    <row r="101" spans="1:9" s="5" customFormat="1" ht="29.25" customHeight="1">
      <c r="A101" s="85"/>
      <c r="B101" s="86"/>
      <c r="C101" s="91" t="s">
        <v>111</v>
      </c>
      <c r="D101" s="91"/>
      <c r="E101" s="8" t="s">
        <v>4804</v>
      </c>
      <c r="F101" s="27"/>
      <c r="G101" s="19" t="s">
        <v>4805</v>
      </c>
      <c r="H101" s="8">
        <v>6</v>
      </c>
      <c r="I101" s="7"/>
    </row>
    <row r="102" spans="1:9" s="5" customFormat="1" ht="29.25" customHeight="1">
      <c r="A102" s="85"/>
      <c r="B102" s="86"/>
      <c r="C102" s="89" t="s">
        <v>4698</v>
      </c>
      <c r="D102" s="90"/>
      <c r="E102" s="8" t="s">
        <v>4804</v>
      </c>
      <c r="F102" s="27"/>
      <c r="G102" s="19" t="s">
        <v>4805</v>
      </c>
      <c r="H102" s="8">
        <v>2</v>
      </c>
      <c r="I102" s="7"/>
    </row>
    <row r="103" spans="1:9" s="5" customFormat="1" ht="29.25" customHeight="1">
      <c r="A103" s="85"/>
      <c r="B103" s="86"/>
      <c r="C103" s="89" t="s">
        <v>4531</v>
      </c>
      <c r="D103" s="90"/>
      <c r="E103" s="8" t="s">
        <v>4804</v>
      </c>
      <c r="F103" s="27"/>
      <c r="G103" s="19" t="s">
        <v>4805</v>
      </c>
      <c r="H103" s="8">
        <v>6</v>
      </c>
      <c r="I103" s="7"/>
    </row>
    <row r="104" spans="1:9" s="5" customFormat="1" ht="29.25" customHeight="1">
      <c r="A104" s="85"/>
      <c r="B104" s="86"/>
      <c r="C104" s="89" t="s">
        <v>4532</v>
      </c>
      <c r="D104" s="90"/>
      <c r="E104" s="8" t="s">
        <v>4804</v>
      </c>
      <c r="F104" s="27"/>
      <c r="G104" s="19" t="s">
        <v>4805</v>
      </c>
      <c r="H104" s="8">
        <v>2</v>
      </c>
      <c r="I104" s="7"/>
    </row>
    <row r="105" spans="1:9" s="5" customFormat="1" ht="29.25" customHeight="1">
      <c r="A105" s="85"/>
      <c r="B105" s="86"/>
      <c r="C105" s="91" t="s">
        <v>117</v>
      </c>
      <c r="D105" s="91"/>
      <c r="E105" s="8" t="s">
        <v>4804</v>
      </c>
      <c r="F105" s="27"/>
      <c r="G105" s="19" t="s">
        <v>4805</v>
      </c>
      <c r="H105" s="8">
        <v>16</v>
      </c>
      <c r="I105" s="7"/>
    </row>
    <row r="106" spans="1:9" s="5" customFormat="1" ht="29.25" customHeight="1">
      <c r="A106" s="85"/>
      <c r="B106" s="86"/>
      <c r="C106" s="91" t="s">
        <v>110</v>
      </c>
      <c r="D106" s="91"/>
      <c r="E106" s="8" t="s">
        <v>4804</v>
      </c>
      <c r="F106" s="27"/>
      <c r="G106" s="19" t="s">
        <v>4805</v>
      </c>
      <c r="H106" s="8">
        <v>14</v>
      </c>
      <c r="I106" s="7"/>
    </row>
    <row r="107" spans="1:9" s="5" customFormat="1" ht="29.25" customHeight="1">
      <c r="A107" s="85"/>
      <c r="B107" s="86"/>
      <c r="C107" s="91" t="s">
        <v>114</v>
      </c>
      <c r="D107" s="91"/>
      <c r="E107" s="8" t="s">
        <v>4804</v>
      </c>
      <c r="F107" s="27"/>
      <c r="G107" s="19" t="s">
        <v>4805</v>
      </c>
      <c r="H107" s="8">
        <v>6</v>
      </c>
      <c r="I107" s="7"/>
    </row>
    <row r="108" spans="1:9" s="5" customFormat="1" ht="29.25" customHeight="1">
      <c r="A108" s="85"/>
      <c r="B108" s="86"/>
      <c r="C108" s="91" t="s">
        <v>115</v>
      </c>
      <c r="D108" s="91"/>
      <c r="E108" s="8" t="s">
        <v>4804</v>
      </c>
      <c r="F108" s="27"/>
      <c r="G108" s="19" t="s">
        <v>4805</v>
      </c>
      <c r="H108" s="8">
        <v>2</v>
      </c>
      <c r="I108" s="7"/>
    </row>
    <row r="109" spans="1:9" s="5" customFormat="1" ht="29.25" customHeight="1">
      <c r="A109" s="85"/>
      <c r="B109" s="86"/>
      <c r="C109" s="91" t="s">
        <v>113</v>
      </c>
      <c r="D109" s="91"/>
      <c r="E109" s="8" t="s">
        <v>4804</v>
      </c>
      <c r="F109" s="27"/>
      <c r="G109" s="19" t="s">
        <v>4805</v>
      </c>
      <c r="H109" s="8">
        <v>20</v>
      </c>
      <c r="I109" s="7"/>
    </row>
    <row r="110" spans="1:9" s="5" customFormat="1" ht="29.25" customHeight="1">
      <c r="A110" s="87"/>
      <c r="B110" s="88"/>
      <c r="C110" s="91" t="s">
        <v>116</v>
      </c>
      <c r="D110" s="91"/>
      <c r="E110" s="8" t="s">
        <v>4804</v>
      </c>
      <c r="F110" s="27"/>
      <c r="G110" s="19" t="s">
        <v>4805</v>
      </c>
      <c r="H110" s="8">
        <v>8</v>
      </c>
      <c r="I110" s="7"/>
    </row>
    <row r="111" spans="1:9" s="5" customFormat="1" ht="27" customHeight="1">
      <c r="A111" s="83" t="s">
        <v>118</v>
      </c>
      <c r="B111" s="84"/>
      <c r="C111" s="94" t="s">
        <v>119</v>
      </c>
      <c r="D111" s="94"/>
      <c r="E111" s="21"/>
      <c r="F111" s="27"/>
      <c r="G111" s="19"/>
      <c r="H111" s="21">
        <f>SUM(H112:H121)</f>
        <v>170</v>
      </c>
      <c r="I111" s="7"/>
    </row>
    <row r="112" spans="1:9" s="5" customFormat="1" ht="45.75" customHeight="1">
      <c r="A112" s="85"/>
      <c r="B112" s="86"/>
      <c r="C112" s="91" t="s">
        <v>120</v>
      </c>
      <c r="D112" s="91"/>
      <c r="E112" s="8" t="s">
        <v>4804</v>
      </c>
      <c r="F112" s="27"/>
      <c r="G112" s="19" t="s">
        <v>4805</v>
      </c>
      <c r="H112" s="8">
        <v>38</v>
      </c>
      <c r="I112" s="13" t="s">
        <v>4807</v>
      </c>
    </row>
    <row r="113" spans="1:9" s="5" customFormat="1" ht="30.75" customHeight="1">
      <c r="A113" s="85"/>
      <c r="B113" s="86"/>
      <c r="C113" s="91" t="s">
        <v>121</v>
      </c>
      <c r="D113" s="91"/>
      <c r="E113" s="8" t="s">
        <v>4804</v>
      </c>
      <c r="F113" s="27"/>
      <c r="G113" s="19" t="s">
        <v>4805</v>
      </c>
      <c r="H113" s="8">
        <v>28</v>
      </c>
      <c r="I113" s="7"/>
    </row>
    <row r="114" spans="1:9" s="5" customFormat="1" ht="30.75" customHeight="1">
      <c r="A114" s="85"/>
      <c r="B114" s="86"/>
      <c r="C114" s="91" t="s">
        <v>122</v>
      </c>
      <c r="D114" s="91"/>
      <c r="E114" s="8" t="s">
        <v>4804</v>
      </c>
      <c r="F114" s="27"/>
      <c r="G114" s="19" t="s">
        <v>4805</v>
      </c>
      <c r="H114" s="8">
        <v>6</v>
      </c>
      <c r="I114" s="7"/>
    </row>
    <row r="115" spans="1:9" s="5" customFormat="1" ht="30.75" customHeight="1">
      <c r="A115" s="85"/>
      <c r="B115" s="86"/>
      <c r="C115" s="89" t="s">
        <v>4568</v>
      </c>
      <c r="D115" s="90"/>
      <c r="E115" s="8" t="s">
        <v>4804</v>
      </c>
      <c r="F115" s="27"/>
      <c r="G115" s="19" t="s">
        <v>4805</v>
      </c>
      <c r="H115" s="8">
        <v>4</v>
      </c>
      <c r="I115" s="7"/>
    </row>
    <row r="116" spans="1:9" s="5" customFormat="1" ht="30.75" customHeight="1">
      <c r="A116" s="85"/>
      <c r="B116" s="86"/>
      <c r="C116" s="91" t="s">
        <v>126</v>
      </c>
      <c r="D116" s="91"/>
      <c r="E116" s="8" t="s">
        <v>4804</v>
      </c>
      <c r="F116" s="27"/>
      <c r="G116" s="19" t="s">
        <v>4805</v>
      </c>
      <c r="H116" s="8">
        <v>10</v>
      </c>
      <c r="I116" s="7"/>
    </row>
    <row r="117" spans="1:9" s="5" customFormat="1" ht="30.75" customHeight="1">
      <c r="A117" s="85"/>
      <c r="B117" s="86"/>
      <c r="C117" s="91" t="s">
        <v>124</v>
      </c>
      <c r="D117" s="91"/>
      <c r="E117" s="8" t="s">
        <v>4804</v>
      </c>
      <c r="F117" s="27"/>
      <c r="G117" s="19" t="s">
        <v>4805</v>
      </c>
      <c r="H117" s="8">
        <v>4</v>
      </c>
      <c r="I117" s="7"/>
    </row>
    <row r="118" spans="1:9" s="5" customFormat="1" ht="30.75" customHeight="1">
      <c r="A118" s="85"/>
      <c r="B118" s="86"/>
      <c r="C118" s="89" t="s">
        <v>4559</v>
      </c>
      <c r="D118" s="90"/>
      <c r="E118" s="8" t="s">
        <v>4804</v>
      </c>
      <c r="F118" s="27"/>
      <c r="G118" s="19" t="s">
        <v>4805</v>
      </c>
      <c r="H118" s="8">
        <v>20</v>
      </c>
      <c r="I118" s="7"/>
    </row>
    <row r="119" spans="1:9" s="5" customFormat="1" ht="30.75" customHeight="1">
      <c r="A119" s="85"/>
      <c r="B119" s="86"/>
      <c r="C119" s="91" t="s">
        <v>127</v>
      </c>
      <c r="D119" s="91"/>
      <c r="E119" s="8" t="s">
        <v>4804</v>
      </c>
      <c r="F119" s="27"/>
      <c r="G119" s="19" t="s">
        <v>4805</v>
      </c>
      <c r="H119" s="8">
        <v>8</v>
      </c>
      <c r="I119" s="7"/>
    </row>
    <row r="120" spans="1:9" s="5" customFormat="1" ht="30.75" customHeight="1">
      <c r="A120" s="85"/>
      <c r="B120" s="86"/>
      <c r="C120" s="91" t="s">
        <v>123</v>
      </c>
      <c r="D120" s="91"/>
      <c r="E120" s="8" t="s">
        <v>4804</v>
      </c>
      <c r="F120" s="27"/>
      <c r="G120" s="19" t="s">
        <v>4805</v>
      </c>
      <c r="H120" s="8">
        <v>24</v>
      </c>
      <c r="I120" s="7"/>
    </row>
    <row r="121" spans="1:9" s="5" customFormat="1" ht="30.75" customHeight="1">
      <c r="A121" s="87"/>
      <c r="B121" s="88"/>
      <c r="C121" s="91" t="s">
        <v>125</v>
      </c>
      <c r="D121" s="91"/>
      <c r="E121" s="8" t="s">
        <v>4804</v>
      </c>
      <c r="F121" s="27"/>
      <c r="G121" s="19" t="s">
        <v>4805</v>
      </c>
      <c r="H121" s="8">
        <v>28</v>
      </c>
      <c r="I121" s="7"/>
    </row>
    <row r="122" spans="1:9" s="5" customFormat="1" ht="27" customHeight="1">
      <c r="A122" s="83" t="s">
        <v>136</v>
      </c>
      <c r="B122" s="84"/>
      <c r="C122" s="94" t="s">
        <v>137</v>
      </c>
      <c r="D122" s="94"/>
      <c r="E122" s="21"/>
      <c r="F122" s="27"/>
      <c r="G122" s="19"/>
      <c r="H122" s="21">
        <f>SUM(H123:H126)</f>
        <v>54</v>
      </c>
      <c r="I122" s="7"/>
    </row>
    <row r="123" spans="1:9" s="5" customFormat="1" ht="27" customHeight="1">
      <c r="A123" s="85"/>
      <c r="B123" s="86"/>
      <c r="C123" s="89" t="s">
        <v>4581</v>
      </c>
      <c r="D123" s="90"/>
      <c r="E123" s="8" t="s">
        <v>4804</v>
      </c>
      <c r="F123" s="27"/>
      <c r="G123" s="19" t="s">
        <v>4805</v>
      </c>
      <c r="H123" s="21">
        <v>12</v>
      </c>
      <c r="I123" s="7"/>
    </row>
    <row r="124" spans="1:9" s="5" customFormat="1" ht="27" customHeight="1">
      <c r="A124" s="85"/>
      <c r="B124" s="86"/>
      <c r="C124" s="89" t="s">
        <v>138</v>
      </c>
      <c r="D124" s="90"/>
      <c r="E124" s="8" t="s">
        <v>4804</v>
      </c>
      <c r="F124" s="27"/>
      <c r="G124" s="19" t="s">
        <v>4805</v>
      </c>
      <c r="H124" s="8">
        <v>26</v>
      </c>
      <c r="I124" s="7"/>
    </row>
    <row r="125" spans="1:9" s="5" customFormat="1" ht="27" customHeight="1">
      <c r="A125" s="85"/>
      <c r="B125" s="86"/>
      <c r="C125" s="89" t="s">
        <v>139</v>
      </c>
      <c r="D125" s="90"/>
      <c r="E125" s="8" t="s">
        <v>4804</v>
      </c>
      <c r="F125" s="27"/>
      <c r="G125" s="19" t="s">
        <v>4805</v>
      </c>
      <c r="H125" s="8">
        <v>12</v>
      </c>
      <c r="I125" s="7"/>
    </row>
    <row r="126" spans="1:9" s="5" customFormat="1" ht="27" customHeight="1">
      <c r="A126" s="87"/>
      <c r="B126" s="88"/>
      <c r="C126" s="89" t="s">
        <v>140</v>
      </c>
      <c r="D126" s="90"/>
      <c r="E126" s="8" t="s">
        <v>4804</v>
      </c>
      <c r="F126" s="27"/>
      <c r="G126" s="19" t="s">
        <v>4805</v>
      </c>
      <c r="H126" s="8">
        <v>4</v>
      </c>
      <c r="I126" s="7"/>
    </row>
    <row r="127" spans="1:9" s="5" customFormat="1" ht="27" customHeight="1">
      <c r="A127" s="83" t="s">
        <v>128</v>
      </c>
      <c r="B127" s="84"/>
      <c r="C127" s="92" t="s">
        <v>129</v>
      </c>
      <c r="D127" s="93"/>
      <c r="E127" s="21"/>
      <c r="F127" s="27"/>
      <c r="G127" s="19"/>
      <c r="H127" s="21">
        <f>SUM(H128:H135)</f>
        <v>154</v>
      </c>
      <c r="I127" s="7"/>
    </row>
    <row r="128" spans="1:9" s="5" customFormat="1" ht="27" customHeight="1">
      <c r="A128" s="85"/>
      <c r="B128" s="86"/>
      <c r="C128" s="91" t="s">
        <v>130</v>
      </c>
      <c r="D128" s="91"/>
      <c r="E128" s="8" t="s">
        <v>4804</v>
      </c>
      <c r="F128" s="27"/>
      <c r="G128" s="19" t="s">
        <v>4805</v>
      </c>
      <c r="H128" s="8">
        <v>22</v>
      </c>
      <c r="I128" s="7"/>
    </row>
    <row r="129" spans="1:9" s="5" customFormat="1" ht="27" customHeight="1">
      <c r="A129" s="85"/>
      <c r="B129" s="86"/>
      <c r="C129" s="91" t="s">
        <v>131</v>
      </c>
      <c r="D129" s="91"/>
      <c r="E129" s="8" t="s">
        <v>4804</v>
      </c>
      <c r="F129" s="27"/>
      <c r="G129" s="19" t="s">
        <v>4805</v>
      </c>
      <c r="H129" s="8">
        <v>14</v>
      </c>
      <c r="I129" s="7"/>
    </row>
    <row r="130" spans="1:9" s="5" customFormat="1" ht="27" customHeight="1">
      <c r="A130" s="85"/>
      <c r="B130" s="86"/>
      <c r="C130" s="91" t="s">
        <v>133</v>
      </c>
      <c r="D130" s="91"/>
      <c r="E130" s="8" t="s">
        <v>4804</v>
      </c>
      <c r="F130" s="27"/>
      <c r="G130" s="19" t="s">
        <v>4805</v>
      </c>
      <c r="H130" s="8">
        <v>26</v>
      </c>
      <c r="I130" s="7"/>
    </row>
    <row r="131" spans="1:9" s="5" customFormat="1" ht="27" customHeight="1">
      <c r="A131" s="85"/>
      <c r="B131" s="86"/>
      <c r="C131" s="89" t="s">
        <v>4588</v>
      </c>
      <c r="D131" s="90"/>
      <c r="E131" s="8" t="s">
        <v>4804</v>
      </c>
      <c r="F131" s="27"/>
      <c r="G131" s="19" t="s">
        <v>4805</v>
      </c>
      <c r="H131" s="8">
        <v>4</v>
      </c>
      <c r="I131" s="7"/>
    </row>
    <row r="132" spans="1:9" s="5" customFormat="1" ht="27" customHeight="1">
      <c r="A132" s="85"/>
      <c r="B132" s="86"/>
      <c r="C132" s="91" t="s">
        <v>132</v>
      </c>
      <c r="D132" s="91"/>
      <c r="E132" s="8" t="s">
        <v>4804</v>
      </c>
      <c r="F132" s="27"/>
      <c r="G132" s="19" t="s">
        <v>4805</v>
      </c>
      <c r="H132" s="8">
        <v>22</v>
      </c>
      <c r="I132" s="7"/>
    </row>
    <row r="133" spans="1:9" s="5" customFormat="1" ht="27" customHeight="1">
      <c r="A133" s="85"/>
      <c r="B133" s="86"/>
      <c r="C133" s="89" t="s">
        <v>4592</v>
      </c>
      <c r="D133" s="90"/>
      <c r="E133" s="8" t="s">
        <v>4804</v>
      </c>
      <c r="F133" s="27"/>
      <c r="G133" s="19" t="s">
        <v>4805</v>
      </c>
      <c r="H133" s="8">
        <v>16</v>
      </c>
      <c r="I133" s="7"/>
    </row>
    <row r="134" spans="1:9" s="5" customFormat="1" ht="27" customHeight="1">
      <c r="A134" s="85"/>
      <c r="B134" s="86"/>
      <c r="C134" s="91" t="s">
        <v>134</v>
      </c>
      <c r="D134" s="91"/>
      <c r="E134" s="8" t="s">
        <v>4804</v>
      </c>
      <c r="F134" s="27"/>
      <c r="G134" s="19" t="s">
        <v>4805</v>
      </c>
      <c r="H134" s="8">
        <v>26</v>
      </c>
      <c r="I134" s="7"/>
    </row>
    <row r="135" spans="1:9" s="5" customFormat="1" ht="27" customHeight="1">
      <c r="A135" s="87"/>
      <c r="B135" s="88"/>
      <c r="C135" s="91" t="s">
        <v>135</v>
      </c>
      <c r="D135" s="91"/>
      <c r="E135" s="8" t="s">
        <v>4804</v>
      </c>
      <c r="F135" s="27"/>
      <c r="G135" s="19" t="s">
        <v>4805</v>
      </c>
      <c r="H135" s="8">
        <v>24</v>
      </c>
      <c r="I135" s="7"/>
    </row>
    <row r="136" spans="1:9" s="5" customFormat="1" ht="27" customHeight="1">
      <c r="A136" s="83" t="s">
        <v>141</v>
      </c>
      <c r="B136" s="84"/>
      <c r="C136" s="94" t="s">
        <v>142</v>
      </c>
      <c r="D136" s="94"/>
      <c r="E136" s="21"/>
      <c r="F136" s="27"/>
      <c r="G136" s="19"/>
      <c r="H136" s="21">
        <f>SUM(H137:H147)</f>
        <v>204</v>
      </c>
      <c r="I136" s="7"/>
    </row>
    <row r="137" spans="1:9" s="5" customFormat="1" ht="26.25" customHeight="1">
      <c r="A137" s="85"/>
      <c r="B137" s="86"/>
      <c r="C137" s="91" t="s">
        <v>143</v>
      </c>
      <c r="D137" s="91"/>
      <c r="E137" s="8" t="s">
        <v>4804</v>
      </c>
      <c r="F137" s="27"/>
      <c r="G137" s="19" t="s">
        <v>4805</v>
      </c>
      <c r="H137" s="8">
        <v>82</v>
      </c>
      <c r="I137" s="7"/>
    </row>
    <row r="138" spans="1:9" s="5" customFormat="1" ht="26.25" customHeight="1">
      <c r="A138" s="85"/>
      <c r="B138" s="86"/>
      <c r="C138" s="91" t="s">
        <v>144</v>
      </c>
      <c r="D138" s="91"/>
      <c r="E138" s="8" t="s">
        <v>4804</v>
      </c>
      <c r="F138" s="27"/>
      <c r="G138" s="19" t="s">
        <v>4805</v>
      </c>
      <c r="H138" s="8">
        <v>14</v>
      </c>
      <c r="I138" s="7"/>
    </row>
    <row r="139" spans="1:9" s="5" customFormat="1" ht="26.25" customHeight="1">
      <c r="A139" s="85"/>
      <c r="B139" s="86"/>
      <c r="C139" s="91" t="s">
        <v>146</v>
      </c>
      <c r="D139" s="91"/>
      <c r="E139" s="8" t="s">
        <v>4804</v>
      </c>
      <c r="F139" s="27"/>
      <c r="G139" s="19" t="s">
        <v>4805</v>
      </c>
      <c r="H139" s="8">
        <v>12</v>
      </c>
      <c r="I139" s="7"/>
    </row>
    <row r="140" spans="1:9" s="5" customFormat="1" ht="26.25" customHeight="1">
      <c r="A140" s="85"/>
      <c r="B140" s="86"/>
      <c r="C140" s="91" t="s">
        <v>149</v>
      </c>
      <c r="D140" s="91"/>
      <c r="E140" s="8" t="s">
        <v>4804</v>
      </c>
      <c r="F140" s="27"/>
      <c r="G140" s="19" t="s">
        <v>4805</v>
      </c>
      <c r="H140" s="8">
        <v>12</v>
      </c>
      <c r="I140" s="7"/>
    </row>
    <row r="141" spans="1:9" s="5" customFormat="1" ht="26.25" customHeight="1">
      <c r="A141" s="85"/>
      <c r="B141" s="86"/>
      <c r="C141" s="91" t="s">
        <v>147</v>
      </c>
      <c r="D141" s="91"/>
      <c r="E141" s="8" t="s">
        <v>4804</v>
      </c>
      <c r="F141" s="27"/>
      <c r="G141" s="19" t="s">
        <v>4805</v>
      </c>
      <c r="H141" s="8">
        <v>14</v>
      </c>
      <c r="I141" s="7"/>
    </row>
    <row r="142" spans="1:9" s="5" customFormat="1" ht="26.25" customHeight="1">
      <c r="A142" s="85"/>
      <c r="B142" s="86"/>
      <c r="C142" s="91" t="s">
        <v>145</v>
      </c>
      <c r="D142" s="91"/>
      <c r="E142" s="8" t="s">
        <v>4804</v>
      </c>
      <c r="F142" s="27"/>
      <c r="G142" s="19" t="s">
        <v>4805</v>
      </c>
      <c r="H142" s="8">
        <v>14</v>
      </c>
      <c r="I142" s="7"/>
    </row>
    <row r="143" spans="1:9" s="5" customFormat="1" ht="26.25" customHeight="1">
      <c r="A143" s="85"/>
      <c r="B143" s="86"/>
      <c r="C143" s="91" t="s">
        <v>151</v>
      </c>
      <c r="D143" s="91"/>
      <c r="E143" s="8" t="s">
        <v>4804</v>
      </c>
      <c r="F143" s="27"/>
      <c r="G143" s="19" t="s">
        <v>4805</v>
      </c>
      <c r="H143" s="8">
        <v>20</v>
      </c>
      <c r="I143" s="7"/>
    </row>
    <row r="144" spans="1:9" s="5" customFormat="1" ht="26.25" customHeight="1">
      <c r="A144" s="85"/>
      <c r="B144" s="86"/>
      <c r="C144" s="89" t="s">
        <v>4641</v>
      </c>
      <c r="D144" s="90"/>
      <c r="E144" s="8" t="s">
        <v>4804</v>
      </c>
      <c r="F144" s="27"/>
      <c r="G144" s="19" t="s">
        <v>4805</v>
      </c>
      <c r="H144" s="8">
        <v>2</v>
      </c>
      <c r="I144" s="7"/>
    </row>
    <row r="145" spans="1:9" s="5" customFormat="1" ht="26.25" customHeight="1">
      <c r="A145" s="85"/>
      <c r="B145" s="86"/>
      <c r="C145" s="91" t="s">
        <v>148</v>
      </c>
      <c r="D145" s="91"/>
      <c r="E145" s="8" t="s">
        <v>4804</v>
      </c>
      <c r="F145" s="27"/>
      <c r="G145" s="19" t="s">
        <v>4805</v>
      </c>
      <c r="H145" s="8">
        <v>12</v>
      </c>
      <c r="I145" s="7"/>
    </row>
    <row r="146" spans="1:9" s="5" customFormat="1" ht="26.25" customHeight="1">
      <c r="A146" s="85"/>
      <c r="B146" s="86"/>
      <c r="C146" s="91" t="s">
        <v>150</v>
      </c>
      <c r="D146" s="91"/>
      <c r="E146" s="8" t="s">
        <v>4804</v>
      </c>
      <c r="F146" s="27"/>
      <c r="G146" s="19" t="s">
        <v>4805</v>
      </c>
      <c r="H146" s="8">
        <v>2</v>
      </c>
      <c r="I146" s="7"/>
    </row>
    <row r="147" spans="1:9" s="5" customFormat="1" ht="26.25" customHeight="1">
      <c r="A147" s="87"/>
      <c r="B147" s="88"/>
      <c r="C147" s="91" t="s">
        <v>4640</v>
      </c>
      <c r="D147" s="91"/>
      <c r="E147" s="8" t="s">
        <v>4804</v>
      </c>
      <c r="F147" s="27"/>
      <c r="G147" s="19" t="s">
        <v>4805</v>
      </c>
      <c r="H147" s="8">
        <v>20</v>
      </c>
      <c r="I147" s="7"/>
    </row>
    <row r="148" spans="1:9" s="5" customFormat="1" ht="27" customHeight="1">
      <c r="A148" s="83" t="s">
        <v>152</v>
      </c>
      <c r="B148" s="84"/>
      <c r="C148" s="94" t="s">
        <v>153</v>
      </c>
      <c r="D148" s="94"/>
      <c r="E148" s="21"/>
      <c r="F148" s="27"/>
      <c r="G148" s="19"/>
      <c r="H148" s="21">
        <f>SUM(H149:H159)</f>
        <v>190</v>
      </c>
      <c r="I148" s="7"/>
    </row>
    <row r="149" spans="1:9" s="5" customFormat="1" ht="26.25" customHeight="1">
      <c r="A149" s="85"/>
      <c r="B149" s="86"/>
      <c r="C149" s="91" t="s">
        <v>154</v>
      </c>
      <c r="D149" s="91"/>
      <c r="E149" s="8" t="s">
        <v>4804</v>
      </c>
      <c r="F149" s="27"/>
      <c r="G149" s="19" t="s">
        <v>4805</v>
      </c>
      <c r="H149" s="8">
        <v>32</v>
      </c>
      <c r="I149" s="7"/>
    </row>
    <row r="150" spans="1:9" s="5" customFormat="1" ht="26.25" customHeight="1">
      <c r="A150" s="85"/>
      <c r="B150" s="86"/>
      <c r="C150" s="91" t="s">
        <v>160</v>
      </c>
      <c r="D150" s="91"/>
      <c r="E150" s="8" t="s">
        <v>4804</v>
      </c>
      <c r="F150" s="27"/>
      <c r="G150" s="19" t="s">
        <v>4805</v>
      </c>
      <c r="H150" s="8">
        <v>12</v>
      </c>
      <c r="I150" s="7"/>
    </row>
    <row r="151" spans="1:9" s="5" customFormat="1" ht="26.25" customHeight="1">
      <c r="A151" s="85"/>
      <c r="B151" s="86"/>
      <c r="C151" s="91" t="s">
        <v>155</v>
      </c>
      <c r="D151" s="91"/>
      <c r="E151" s="8" t="s">
        <v>4804</v>
      </c>
      <c r="F151" s="27"/>
      <c r="G151" s="19" t="s">
        <v>4805</v>
      </c>
      <c r="H151" s="8">
        <v>18</v>
      </c>
      <c r="I151" s="7"/>
    </row>
    <row r="152" spans="1:9" s="5" customFormat="1" ht="26.25" customHeight="1">
      <c r="A152" s="85"/>
      <c r="B152" s="86"/>
      <c r="C152" s="91" t="s">
        <v>163</v>
      </c>
      <c r="D152" s="91"/>
      <c r="E152" s="8" t="s">
        <v>4804</v>
      </c>
      <c r="F152" s="27"/>
      <c r="G152" s="19" t="s">
        <v>4805</v>
      </c>
      <c r="H152" s="8">
        <v>6</v>
      </c>
      <c r="I152" s="7"/>
    </row>
    <row r="153" spans="1:9" s="5" customFormat="1" ht="26.25" customHeight="1">
      <c r="A153" s="85"/>
      <c r="B153" s="86"/>
      <c r="C153" s="91" t="s">
        <v>161</v>
      </c>
      <c r="D153" s="91"/>
      <c r="E153" s="8" t="s">
        <v>4804</v>
      </c>
      <c r="F153" s="27"/>
      <c r="G153" s="19" t="s">
        <v>4805</v>
      </c>
      <c r="H153" s="8">
        <v>30</v>
      </c>
      <c r="I153" s="7"/>
    </row>
    <row r="154" spans="1:9" s="5" customFormat="1" ht="26.25" customHeight="1">
      <c r="A154" s="85"/>
      <c r="B154" s="86"/>
      <c r="C154" s="91" t="s">
        <v>156</v>
      </c>
      <c r="D154" s="91"/>
      <c r="E154" s="8" t="s">
        <v>4804</v>
      </c>
      <c r="F154" s="27"/>
      <c r="G154" s="19" t="s">
        <v>4805</v>
      </c>
      <c r="H154" s="8">
        <v>18</v>
      </c>
      <c r="I154" s="7"/>
    </row>
    <row r="155" spans="1:9" s="5" customFormat="1" ht="24" customHeight="1">
      <c r="A155" s="85"/>
      <c r="B155" s="86"/>
      <c r="C155" s="91" t="s">
        <v>157</v>
      </c>
      <c r="D155" s="91"/>
      <c r="E155" s="8" t="s">
        <v>4804</v>
      </c>
      <c r="F155" s="27"/>
      <c r="G155" s="19" t="s">
        <v>4805</v>
      </c>
      <c r="H155" s="8">
        <v>16</v>
      </c>
      <c r="I155" s="7"/>
    </row>
    <row r="156" spans="1:9" s="5" customFormat="1" ht="24" customHeight="1">
      <c r="A156" s="85"/>
      <c r="B156" s="86"/>
      <c r="C156" s="91" t="s">
        <v>158</v>
      </c>
      <c r="D156" s="91"/>
      <c r="E156" s="8" t="s">
        <v>4804</v>
      </c>
      <c r="F156" s="27"/>
      <c r="G156" s="19" t="s">
        <v>4805</v>
      </c>
      <c r="H156" s="8">
        <v>28</v>
      </c>
      <c r="I156" s="7"/>
    </row>
    <row r="157" spans="1:9" s="5" customFormat="1" ht="24" customHeight="1">
      <c r="A157" s="85"/>
      <c r="B157" s="86"/>
      <c r="C157" s="91" t="s">
        <v>159</v>
      </c>
      <c r="D157" s="91"/>
      <c r="E157" s="8" t="s">
        <v>4804</v>
      </c>
      <c r="F157" s="27"/>
      <c r="G157" s="19" t="s">
        <v>4805</v>
      </c>
      <c r="H157" s="8">
        <v>6</v>
      </c>
      <c r="I157" s="7"/>
    </row>
    <row r="158" spans="1:9" s="5" customFormat="1" ht="24" customHeight="1">
      <c r="A158" s="85"/>
      <c r="B158" s="86"/>
      <c r="C158" s="91" t="s">
        <v>162</v>
      </c>
      <c r="D158" s="91"/>
      <c r="E158" s="8" t="s">
        <v>4804</v>
      </c>
      <c r="F158" s="27"/>
      <c r="G158" s="19" t="s">
        <v>4805</v>
      </c>
      <c r="H158" s="8">
        <v>8</v>
      </c>
      <c r="I158" s="7"/>
    </row>
    <row r="159" spans="1:9" s="5" customFormat="1" ht="24" customHeight="1">
      <c r="A159" s="87"/>
      <c r="B159" s="88"/>
      <c r="C159" s="89" t="s">
        <v>4620</v>
      </c>
      <c r="D159" s="90"/>
      <c r="E159" s="8" t="s">
        <v>4804</v>
      </c>
      <c r="F159" s="27"/>
      <c r="G159" s="19" t="s">
        <v>4805</v>
      </c>
      <c r="H159" s="8">
        <v>16</v>
      </c>
      <c r="I159" s="7"/>
    </row>
    <row r="160" spans="1:9" s="5" customFormat="1" ht="24" customHeight="1">
      <c r="A160" s="83" t="s">
        <v>164</v>
      </c>
      <c r="B160" s="84"/>
      <c r="C160" s="92" t="s">
        <v>165</v>
      </c>
      <c r="D160" s="93"/>
      <c r="E160" s="8"/>
      <c r="F160" s="27"/>
      <c r="G160" s="19"/>
      <c r="H160" s="21">
        <f>SUM(H161:H166)</f>
        <v>190</v>
      </c>
      <c r="I160" s="7"/>
    </row>
    <row r="161" spans="1:9" s="5" customFormat="1" ht="24" customHeight="1">
      <c r="A161" s="85"/>
      <c r="B161" s="86"/>
      <c r="C161" s="91" t="s">
        <v>166</v>
      </c>
      <c r="D161" s="91"/>
      <c r="E161" s="8" t="s">
        <v>4804</v>
      </c>
      <c r="F161" s="27"/>
      <c r="G161" s="19" t="s">
        <v>4805</v>
      </c>
      <c r="H161" s="8">
        <v>28</v>
      </c>
      <c r="I161" s="7"/>
    </row>
    <row r="162" spans="1:9" s="5" customFormat="1" ht="24" customHeight="1">
      <c r="A162" s="85"/>
      <c r="B162" s="86"/>
      <c r="C162" s="91" t="s">
        <v>169</v>
      </c>
      <c r="D162" s="91"/>
      <c r="E162" s="8" t="s">
        <v>4804</v>
      </c>
      <c r="F162" s="27"/>
      <c r="G162" s="19" t="s">
        <v>4805</v>
      </c>
      <c r="H162" s="8">
        <v>24</v>
      </c>
      <c r="I162" s="7"/>
    </row>
    <row r="163" spans="1:9" s="5" customFormat="1" ht="24" customHeight="1">
      <c r="A163" s="85"/>
      <c r="B163" s="86"/>
      <c r="C163" s="91" t="s">
        <v>171</v>
      </c>
      <c r="D163" s="91"/>
      <c r="E163" s="8" t="s">
        <v>4804</v>
      </c>
      <c r="F163" s="27"/>
      <c r="G163" s="19" t="s">
        <v>4805</v>
      </c>
      <c r="H163" s="8">
        <v>48</v>
      </c>
      <c r="I163" s="7"/>
    </row>
    <row r="164" spans="1:9" s="5" customFormat="1" ht="24" customHeight="1">
      <c r="A164" s="85"/>
      <c r="B164" s="86"/>
      <c r="C164" s="91" t="s">
        <v>170</v>
      </c>
      <c r="D164" s="91"/>
      <c r="E164" s="8" t="s">
        <v>4804</v>
      </c>
      <c r="F164" s="27"/>
      <c r="G164" s="19" t="s">
        <v>4805</v>
      </c>
      <c r="H164" s="8">
        <v>32</v>
      </c>
      <c r="I164" s="7"/>
    </row>
    <row r="165" spans="1:9" s="5" customFormat="1" ht="24" customHeight="1">
      <c r="A165" s="85"/>
      <c r="B165" s="86"/>
      <c r="C165" s="91" t="s">
        <v>167</v>
      </c>
      <c r="D165" s="91"/>
      <c r="E165" s="8" t="s">
        <v>4804</v>
      </c>
      <c r="F165" s="27"/>
      <c r="G165" s="19" t="s">
        <v>4805</v>
      </c>
      <c r="H165" s="8">
        <v>26</v>
      </c>
      <c r="I165" s="7"/>
    </row>
    <row r="166" spans="1:9" s="5" customFormat="1" ht="24" customHeight="1">
      <c r="A166" s="87"/>
      <c r="B166" s="88"/>
      <c r="C166" s="91" t="s">
        <v>168</v>
      </c>
      <c r="D166" s="91"/>
      <c r="E166" s="8" t="s">
        <v>4804</v>
      </c>
      <c r="F166" s="27"/>
      <c r="G166" s="19" t="s">
        <v>4805</v>
      </c>
      <c r="H166" s="8">
        <v>32</v>
      </c>
      <c r="I166" s="7"/>
    </row>
    <row r="167" spans="1:9" s="5" customFormat="1" ht="24" customHeight="1">
      <c r="A167" s="83" t="s">
        <v>172</v>
      </c>
      <c r="B167" s="84"/>
      <c r="C167" s="92" t="s">
        <v>173</v>
      </c>
      <c r="D167" s="93"/>
      <c r="E167" s="26"/>
      <c r="F167" s="27"/>
      <c r="G167" s="19"/>
      <c r="H167" s="21">
        <f>SUM(H168:H180)</f>
        <v>158</v>
      </c>
      <c r="I167" s="9"/>
    </row>
    <row r="168" spans="1:9" s="5" customFormat="1" ht="24" customHeight="1">
      <c r="A168" s="85"/>
      <c r="B168" s="86"/>
      <c r="C168" s="91" t="s">
        <v>174</v>
      </c>
      <c r="D168" s="91"/>
      <c r="E168" s="8" t="s">
        <v>4804</v>
      </c>
      <c r="F168" s="27"/>
      <c r="G168" s="19" t="s">
        <v>4805</v>
      </c>
      <c r="H168" s="8">
        <f>VLOOKUP(C168,附件2!$B$1363:$H$1443,7,0)</f>
        <v>52</v>
      </c>
      <c r="I168" s="7"/>
    </row>
    <row r="169" spans="1:9" s="5" customFormat="1" ht="24" customHeight="1">
      <c r="A169" s="85"/>
      <c r="B169" s="86"/>
      <c r="C169" s="91" t="s">
        <v>178</v>
      </c>
      <c r="D169" s="91"/>
      <c r="E169" s="8" t="s">
        <v>4804</v>
      </c>
      <c r="F169" s="27"/>
      <c r="G169" s="19" t="s">
        <v>4805</v>
      </c>
      <c r="H169" s="8">
        <f>VLOOKUP(C169,附件2!$B$1363:$H$1443,7,0)</f>
        <v>32</v>
      </c>
      <c r="I169" s="7"/>
    </row>
    <row r="170" spans="1:9" s="5" customFormat="1" ht="24" customHeight="1">
      <c r="A170" s="85"/>
      <c r="B170" s="86"/>
      <c r="C170" s="91" t="s">
        <v>183</v>
      </c>
      <c r="D170" s="91"/>
      <c r="E170" s="8" t="s">
        <v>4804</v>
      </c>
      <c r="F170" s="27"/>
      <c r="G170" s="19" t="s">
        <v>4805</v>
      </c>
      <c r="H170" s="8">
        <f>VLOOKUP(C170,附件2!$B$1363:$H$1443,7,0)</f>
        <v>4</v>
      </c>
      <c r="I170" s="7"/>
    </row>
    <row r="171" spans="1:9" s="5" customFormat="1" ht="24" customHeight="1">
      <c r="A171" s="85"/>
      <c r="B171" s="86"/>
      <c r="C171" s="91" t="s">
        <v>182</v>
      </c>
      <c r="D171" s="91"/>
      <c r="E171" s="8" t="s">
        <v>4804</v>
      </c>
      <c r="F171" s="27"/>
      <c r="G171" s="19" t="s">
        <v>4805</v>
      </c>
      <c r="H171" s="8">
        <f>VLOOKUP(C171,附件2!$B$1363:$H$1443,7,0)</f>
        <v>14</v>
      </c>
      <c r="I171" s="7"/>
    </row>
    <row r="172" spans="1:9" s="5" customFormat="1" ht="24" customHeight="1">
      <c r="A172" s="85"/>
      <c r="B172" s="86"/>
      <c r="C172" s="91" t="s">
        <v>180</v>
      </c>
      <c r="D172" s="91"/>
      <c r="E172" s="8" t="s">
        <v>4804</v>
      </c>
      <c r="F172" s="27"/>
      <c r="G172" s="19" t="s">
        <v>4805</v>
      </c>
      <c r="H172" s="8">
        <f>VLOOKUP(C172,附件2!$B$1363:$H$1443,7,0)</f>
        <v>6</v>
      </c>
      <c r="I172" s="7"/>
    </row>
    <row r="173" spans="1:9" s="5" customFormat="1" ht="24" customHeight="1">
      <c r="A173" s="85"/>
      <c r="B173" s="86"/>
      <c r="C173" s="91" t="s">
        <v>176</v>
      </c>
      <c r="D173" s="91"/>
      <c r="E173" s="8" t="s">
        <v>4804</v>
      </c>
      <c r="F173" s="27"/>
      <c r="G173" s="19" t="s">
        <v>4805</v>
      </c>
      <c r="H173" s="8">
        <f>VLOOKUP(C173,附件2!$B$1363:$H$1443,7,0)</f>
        <v>6</v>
      </c>
      <c r="I173" s="7"/>
    </row>
    <row r="174" spans="1:9" s="5" customFormat="1" ht="24" customHeight="1">
      <c r="A174" s="85"/>
      <c r="B174" s="86"/>
      <c r="C174" s="91" t="s">
        <v>175</v>
      </c>
      <c r="D174" s="91"/>
      <c r="E174" s="8" t="s">
        <v>4804</v>
      </c>
      <c r="F174" s="27"/>
      <c r="G174" s="19" t="s">
        <v>4805</v>
      </c>
      <c r="H174" s="8">
        <f>VLOOKUP(C174,附件2!$B$1363:$H$1443,7,0)</f>
        <v>2</v>
      </c>
      <c r="I174" s="7"/>
    </row>
    <row r="175" spans="1:9" s="5" customFormat="1" ht="24" customHeight="1">
      <c r="A175" s="85"/>
      <c r="B175" s="86"/>
      <c r="C175" s="91" t="s">
        <v>179</v>
      </c>
      <c r="D175" s="91"/>
      <c r="E175" s="8" t="s">
        <v>4804</v>
      </c>
      <c r="F175" s="27"/>
      <c r="G175" s="19" t="s">
        <v>4805</v>
      </c>
      <c r="H175" s="8">
        <f>VLOOKUP(C175,附件2!$B$1363:$H$1443,7,0)</f>
        <v>12</v>
      </c>
      <c r="I175" s="7"/>
    </row>
    <row r="176" spans="1:9" s="5" customFormat="1" ht="24" customHeight="1">
      <c r="A176" s="85"/>
      <c r="B176" s="86"/>
      <c r="C176" s="89" t="s">
        <v>4648</v>
      </c>
      <c r="D176" s="90"/>
      <c r="E176" s="8" t="s">
        <v>4804</v>
      </c>
      <c r="F176" s="27"/>
      <c r="G176" s="19" t="s">
        <v>4805</v>
      </c>
      <c r="H176" s="8">
        <f>VLOOKUP(C176,附件2!$B$1363:$H$1443,7,0)</f>
        <v>12</v>
      </c>
      <c r="I176" s="7"/>
    </row>
    <row r="177" spans="1:9" s="5" customFormat="1" ht="24" customHeight="1">
      <c r="A177" s="85"/>
      <c r="B177" s="86"/>
      <c r="C177" s="89" t="s">
        <v>4661</v>
      </c>
      <c r="D177" s="90"/>
      <c r="E177" s="8" t="s">
        <v>4804</v>
      </c>
      <c r="F177" s="27"/>
      <c r="G177" s="19" t="s">
        <v>4805</v>
      </c>
      <c r="H177" s="8">
        <f>VLOOKUP(C177,附件2!$B$1363:$H$1443,7,0)</f>
        <v>4</v>
      </c>
      <c r="I177" s="7"/>
    </row>
    <row r="178" spans="1:9" s="5" customFormat="1" ht="24" customHeight="1">
      <c r="A178" s="85"/>
      <c r="B178" s="86"/>
      <c r="C178" s="91" t="s">
        <v>184</v>
      </c>
      <c r="D178" s="91"/>
      <c r="E178" s="8" t="s">
        <v>4804</v>
      </c>
      <c r="F178" s="27"/>
      <c r="G178" s="19" t="s">
        <v>4805</v>
      </c>
      <c r="H178" s="8">
        <f>VLOOKUP(C178,附件2!$B$1363:$H$1443,7,0)</f>
        <v>10</v>
      </c>
      <c r="I178" s="7"/>
    </row>
    <row r="179" spans="1:9" s="5" customFormat="1" ht="24" customHeight="1">
      <c r="A179" s="85"/>
      <c r="B179" s="86"/>
      <c r="C179" s="91" t="s">
        <v>181</v>
      </c>
      <c r="D179" s="91"/>
      <c r="E179" s="8" t="s">
        <v>4804</v>
      </c>
      <c r="F179" s="27"/>
      <c r="G179" s="19" t="s">
        <v>4805</v>
      </c>
      <c r="H179" s="8">
        <f>VLOOKUP(C179,附件2!$B$1363:$H$1443,7,0)</f>
        <v>2</v>
      </c>
      <c r="I179" s="7"/>
    </row>
    <row r="180" spans="1:9" s="5" customFormat="1" ht="24" customHeight="1">
      <c r="A180" s="87"/>
      <c r="B180" s="88"/>
      <c r="C180" s="91" t="s">
        <v>177</v>
      </c>
      <c r="D180" s="91"/>
      <c r="E180" s="8" t="s">
        <v>4804</v>
      </c>
      <c r="F180" s="27"/>
      <c r="G180" s="19" t="s">
        <v>4805</v>
      </c>
      <c r="H180" s="8">
        <f>VLOOKUP(C180,附件2!$B$1363:$H$1443,7,0)</f>
        <v>2</v>
      </c>
      <c r="I180" s="7"/>
    </row>
    <row r="181" spans="1:9" s="5" customFormat="1" ht="24" customHeight="1">
      <c r="A181" s="91" t="s">
        <v>185</v>
      </c>
      <c r="B181" s="91"/>
      <c r="C181" s="92" t="s">
        <v>186</v>
      </c>
      <c r="D181" s="93"/>
      <c r="E181" s="26"/>
      <c r="F181" s="28"/>
      <c r="G181" s="19"/>
      <c r="H181" s="21">
        <f>SUM(H182:H190)</f>
        <v>98</v>
      </c>
      <c r="I181" s="7"/>
    </row>
    <row r="182" spans="1:9" s="5" customFormat="1" ht="24" customHeight="1">
      <c r="A182" s="91"/>
      <c r="B182" s="91"/>
      <c r="C182" s="91" t="s">
        <v>187</v>
      </c>
      <c r="D182" s="91"/>
      <c r="E182" s="8" t="s">
        <v>4804</v>
      </c>
      <c r="F182" s="27"/>
      <c r="G182" s="19" t="s">
        <v>4805</v>
      </c>
      <c r="H182" s="8">
        <v>24</v>
      </c>
      <c r="I182" s="7"/>
    </row>
    <row r="183" spans="1:9" s="5" customFormat="1" ht="24" customHeight="1">
      <c r="A183" s="91"/>
      <c r="B183" s="91"/>
      <c r="C183" s="91" t="s">
        <v>189</v>
      </c>
      <c r="D183" s="91"/>
      <c r="E183" s="8" t="s">
        <v>4804</v>
      </c>
      <c r="F183" s="27"/>
      <c r="G183" s="19" t="s">
        <v>4805</v>
      </c>
      <c r="H183" s="8">
        <v>10</v>
      </c>
      <c r="I183" s="7"/>
    </row>
    <row r="184" spans="1:9" s="5" customFormat="1" ht="24" customHeight="1">
      <c r="A184" s="91"/>
      <c r="B184" s="91"/>
      <c r="C184" s="91" t="s">
        <v>190</v>
      </c>
      <c r="D184" s="91"/>
      <c r="E184" s="8" t="s">
        <v>4804</v>
      </c>
      <c r="F184" s="27"/>
      <c r="G184" s="19" t="s">
        <v>4805</v>
      </c>
      <c r="H184" s="8">
        <v>6</v>
      </c>
      <c r="I184" s="7"/>
    </row>
    <row r="185" spans="1:9" s="5" customFormat="1" ht="24" customHeight="1">
      <c r="A185" s="91"/>
      <c r="B185" s="91"/>
      <c r="C185" s="91" t="s">
        <v>188</v>
      </c>
      <c r="D185" s="91"/>
      <c r="E185" s="8" t="s">
        <v>4804</v>
      </c>
      <c r="F185" s="27"/>
      <c r="G185" s="19" t="s">
        <v>4805</v>
      </c>
      <c r="H185" s="8">
        <v>10</v>
      </c>
      <c r="I185" s="7"/>
    </row>
    <row r="186" spans="1:9" s="5" customFormat="1" ht="24" customHeight="1">
      <c r="A186" s="91"/>
      <c r="B186" s="91"/>
      <c r="C186" s="91" t="s">
        <v>192</v>
      </c>
      <c r="D186" s="91"/>
      <c r="E186" s="8" t="s">
        <v>4804</v>
      </c>
      <c r="F186" s="27"/>
      <c r="G186" s="19" t="s">
        <v>4805</v>
      </c>
      <c r="H186" s="8">
        <v>6</v>
      </c>
      <c r="I186" s="7"/>
    </row>
    <row r="187" spans="1:9" s="5" customFormat="1" ht="24" customHeight="1">
      <c r="A187" s="91"/>
      <c r="B187" s="91"/>
      <c r="C187" s="91" t="s">
        <v>193</v>
      </c>
      <c r="D187" s="91"/>
      <c r="E187" s="8" t="s">
        <v>4804</v>
      </c>
      <c r="F187" s="27"/>
      <c r="G187" s="19" t="s">
        <v>4805</v>
      </c>
      <c r="H187" s="8">
        <v>8</v>
      </c>
      <c r="I187" s="7"/>
    </row>
    <row r="188" spans="1:9" s="5" customFormat="1" ht="24" customHeight="1">
      <c r="A188" s="91"/>
      <c r="B188" s="91"/>
      <c r="C188" s="91" t="s">
        <v>194</v>
      </c>
      <c r="D188" s="91"/>
      <c r="E188" s="8" t="s">
        <v>4804</v>
      </c>
      <c r="F188" s="27"/>
      <c r="G188" s="19" t="s">
        <v>4805</v>
      </c>
      <c r="H188" s="8">
        <v>8</v>
      </c>
      <c r="I188" s="7"/>
    </row>
    <row r="189" spans="1:9" s="5" customFormat="1" ht="24" customHeight="1">
      <c r="A189" s="91"/>
      <c r="B189" s="91"/>
      <c r="C189" s="91" t="s">
        <v>191</v>
      </c>
      <c r="D189" s="91"/>
      <c r="E189" s="8" t="s">
        <v>4804</v>
      </c>
      <c r="F189" s="27"/>
      <c r="G189" s="19" t="s">
        <v>4805</v>
      </c>
      <c r="H189" s="8">
        <v>10</v>
      </c>
      <c r="I189" s="7"/>
    </row>
    <row r="190" spans="1:9" s="5" customFormat="1" ht="24" customHeight="1">
      <c r="A190" s="91"/>
      <c r="B190" s="91"/>
      <c r="C190" s="89" t="s">
        <v>4689</v>
      </c>
      <c r="D190" s="90"/>
      <c r="E190" s="8" t="s">
        <v>4804</v>
      </c>
      <c r="F190" s="27"/>
      <c r="G190" s="19" t="s">
        <v>4805</v>
      </c>
      <c r="H190" s="8">
        <v>16</v>
      </c>
      <c r="I190" s="7"/>
    </row>
  </sheetData>
  <mergeCells count="179">
    <mergeCell ref="A181:B190"/>
    <mergeCell ref="C176:D176"/>
    <mergeCell ref="C177:D177"/>
    <mergeCell ref="A167:B180"/>
    <mergeCell ref="C190:D190"/>
    <mergeCell ref="A38:D38"/>
    <mergeCell ref="C45:D45"/>
    <mergeCell ref="C51:D51"/>
    <mergeCell ref="C52:D52"/>
    <mergeCell ref="C54:D54"/>
    <mergeCell ref="C53:D53"/>
    <mergeCell ref="C55:D55"/>
    <mergeCell ref="C56:D56"/>
    <mergeCell ref="C60:D60"/>
    <mergeCell ref="C57:D57"/>
    <mergeCell ref="C59:D59"/>
    <mergeCell ref="C58:D58"/>
    <mergeCell ref="C61:D61"/>
    <mergeCell ref="C62:D62"/>
    <mergeCell ref="C64:D64"/>
    <mergeCell ref="C63:D63"/>
    <mergeCell ref="C40:D40"/>
    <mergeCell ref="C43:D43"/>
    <mergeCell ref="C42:D42"/>
    <mergeCell ref="A2:I2"/>
    <mergeCell ref="A4:D4"/>
    <mergeCell ref="A5:D5"/>
    <mergeCell ref="A6:D6"/>
    <mergeCell ref="A32:C32"/>
    <mergeCell ref="A33:B33"/>
    <mergeCell ref="A34:B34"/>
    <mergeCell ref="A3:B3"/>
    <mergeCell ref="A7:B31"/>
    <mergeCell ref="C46:D46"/>
    <mergeCell ref="C41:D41"/>
    <mergeCell ref="C47:D47"/>
    <mergeCell ref="C49:D49"/>
    <mergeCell ref="C50:D50"/>
    <mergeCell ref="C48:D48"/>
    <mergeCell ref="C65:D65"/>
    <mergeCell ref="C67:D67"/>
    <mergeCell ref="C66:D66"/>
    <mergeCell ref="C44:D44"/>
    <mergeCell ref="C68:D68"/>
    <mergeCell ref="C69:D69"/>
    <mergeCell ref="C71:D71"/>
    <mergeCell ref="C73:D73"/>
    <mergeCell ref="C72:D72"/>
    <mergeCell ref="C74:D74"/>
    <mergeCell ref="C70:D70"/>
    <mergeCell ref="C77:D77"/>
    <mergeCell ref="C76:D76"/>
    <mergeCell ref="C75:D75"/>
    <mergeCell ref="C81:D81"/>
    <mergeCell ref="C80:D80"/>
    <mergeCell ref="C78:D78"/>
    <mergeCell ref="C79:D79"/>
    <mergeCell ref="C82:D82"/>
    <mergeCell ref="C83:D83"/>
    <mergeCell ref="C84:D84"/>
    <mergeCell ref="C87:D87"/>
    <mergeCell ref="C86:D86"/>
    <mergeCell ref="C85:D85"/>
    <mergeCell ref="C92:D92"/>
    <mergeCell ref="C90:D90"/>
    <mergeCell ref="C89:D89"/>
    <mergeCell ref="C94:D94"/>
    <mergeCell ref="C93:D93"/>
    <mergeCell ref="C88:D88"/>
    <mergeCell ref="C91:D91"/>
    <mergeCell ref="C96:D96"/>
    <mergeCell ref="C95:D95"/>
    <mergeCell ref="C97:D97"/>
    <mergeCell ref="C98:D98"/>
    <mergeCell ref="C99:D99"/>
    <mergeCell ref="C106:D106"/>
    <mergeCell ref="C101:D101"/>
    <mergeCell ref="C100:D100"/>
    <mergeCell ref="C102:D102"/>
    <mergeCell ref="C109:D109"/>
    <mergeCell ref="C107:D107"/>
    <mergeCell ref="C103:D103"/>
    <mergeCell ref="C104:D104"/>
    <mergeCell ref="C108:D108"/>
    <mergeCell ref="C110:D110"/>
    <mergeCell ref="C105:D105"/>
    <mergeCell ref="C111:D111"/>
    <mergeCell ref="C112:D112"/>
    <mergeCell ref="C113:D113"/>
    <mergeCell ref="C114:D114"/>
    <mergeCell ref="C120:D120"/>
    <mergeCell ref="C117:D117"/>
    <mergeCell ref="C115:D115"/>
    <mergeCell ref="C121:D121"/>
    <mergeCell ref="C116:D116"/>
    <mergeCell ref="C118:D118"/>
    <mergeCell ref="C119:D119"/>
    <mergeCell ref="C122:D122"/>
    <mergeCell ref="C124:D124"/>
    <mergeCell ref="C125:D125"/>
    <mergeCell ref="C126:D126"/>
    <mergeCell ref="C136:D136"/>
    <mergeCell ref="C123:D123"/>
    <mergeCell ref="C137:D137"/>
    <mergeCell ref="C133:D133"/>
    <mergeCell ref="C138:D138"/>
    <mergeCell ref="C142:D142"/>
    <mergeCell ref="C127:D127"/>
    <mergeCell ref="C128:D128"/>
    <mergeCell ref="C129:D129"/>
    <mergeCell ref="C132:D132"/>
    <mergeCell ref="C130:D130"/>
    <mergeCell ref="C131:D131"/>
    <mergeCell ref="C134:D134"/>
    <mergeCell ref="C135:D135"/>
    <mergeCell ref="C139:D139"/>
    <mergeCell ref="C141:D141"/>
    <mergeCell ref="C145:D145"/>
    <mergeCell ref="C140:D140"/>
    <mergeCell ref="C146:D146"/>
    <mergeCell ref="C147:D147"/>
    <mergeCell ref="C143:D143"/>
    <mergeCell ref="C144:D144"/>
    <mergeCell ref="C148:D148"/>
    <mergeCell ref="C149:D149"/>
    <mergeCell ref="C151:D151"/>
    <mergeCell ref="C157:D157"/>
    <mergeCell ref="C150:D150"/>
    <mergeCell ref="C169:D169"/>
    <mergeCell ref="C159:D159"/>
    <mergeCell ref="C175:D175"/>
    <mergeCell ref="C172:D172"/>
    <mergeCell ref="C153:D153"/>
    <mergeCell ref="C158:D158"/>
    <mergeCell ref="C152:D152"/>
    <mergeCell ref="C160:D160"/>
    <mergeCell ref="C161:D161"/>
    <mergeCell ref="C165:D165"/>
    <mergeCell ref="C166:D166"/>
    <mergeCell ref="C162:D162"/>
    <mergeCell ref="C164:D164"/>
    <mergeCell ref="C184:D184"/>
    <mergeCell ref="C189:D189"/>
    <mergeCell ref="C186:D186"/>
    <mergeCell ref="C187:D187"/>
    <mergeCell ref="C188:D188"/>
    <mergeCell ref="C7:C8"/>
    <mergeCell ref="C179:D179"/>
    <mergeCell ref="C171:D171"/>
    <mergeCell ref="C170:D170"/>
    <mergeCell ref="C178:D178"/>
    <mergeCell ref="C181:D181"/>
    <mergeCell ref="C182:D182"/>
    <mergeCell ref="C185:D185"/>
    <mergeCell ref="C183:D183"/>
    <mergeCell ref="C163:D163"/>
    <mergeCell ref="C167:D167"/>
    <mergeCell ref="C168:D168"/>
    <mergeCell ref="C174:D174"/>
    <mergeCell ref="C173:D173"/>
    <mergeCell ref="C180:D180"/>
    <mergeCell ref="C39:D39"/>
    <mergeCell ref="C154:D154"/>
    <mergeCell ref="C155:D155"/>
    <mergeCell ref="C156:D156"/>
    <mergeCell ref="A122:B126"/>
    <mergeCell ref="A136:B147"/>
    <mergeCell ref="A160:B166"/>
    <mergeCell ref="A35:B36"/>
    <mergeCell ref="A39:B49"/>
    <mergeCell ref="A50:B60"/>
    <mergeCell ref="A61:B67"/>
    <mergeCell ref="A68:B82"/>
    <mergeCell ref="A83:B96"/>
    <mergeCell ref="A97:B110"/>
    <mergeCell ref="A111:B121"/>
    <mergeCell ref="A37:B37"/>
    <mergeCell ref="A127:B135"/>
    <mergeCell ref="A148:B159"/>
  </mergeCells>
  <phoneticPr fontId="35" type="noConversion"/>
  <pageMargins left="0.74803149606299213" right="0.74803149606299213" top="0.98425196850393704" bottom="0.98425196850393704" header="0.51181102362204722" footer="0.51181102362204722"/>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90"/>
  <sheetViews>
    <sheetView workbookViewId="0">
      <pane ySplit="4" topLeftCell="A5" activePane="bottomLeft" state="frozen"/>
      <selection pane="bottomLeft" activeCell="I12" sqref="I12"/>
    </sheetView>
  </sheetViews>
  <sheetFormatPr defaultColWidth="9" defaultRowHeight="14.25"/>
  <cols>
    <col min="1" max="1" width="12" customWidth="1"/>
    <col min="2" max="2" width="13.5" customWidth="1"/>
    <col min="3" max="3" width="25.625" style="81" customWidth="1"/>
    <col min="4" max="4" width="16" style="39" customWidth="1"/>
    <col min="5" max="5" width="11.875" style="38" customWidth="1"/>
    <col min="6" max="6" width="13.875" style="61" customWidth="1"/>
    <col min="7" max="7" width="38.625" style="40" customWidth="1"/>
    <col min="8" max="8" width="10" style="38" customWidth="1"/>
  </cols>
  <sheetData>
    <row r="1" spans="1:8" ht="18" customHeight="1">
      <c r="A1" s="2" t="s">
        <v>4808</v>
      </c>
    </row>
    <row r="2" spans="1:8" ht="32.25" customHeight="1">
      <c r="A2" s="114" t="s">
        <v>4832</v>
      </c>
      <c r="B2" s="114"/>
      <c r="C2" s="114"/>
      <c r="D2" s="114"/>
      <c r="E2" s="114"/>
      <c r="F2" s="114"/>
      <c r="G2" s="114"/>
      <c r="H2" s="114"/>
    </row>
    <row r="3" spans="1:8" ht="18" customHeight="1">
      <c r="G3" s="41" t="s">
        <v>195</v>
      </c>
    </row>
    <row r="4" spans="1:8" ht="21.95" customHeight="1">
      <c r="A4" s="32" t="s">
        <v>196</v>
      </c>
      <c r="B4" s="32" t="s">
        <v>2</v>
      </c>
      <c r="C4" s="32" t="s">
        <v>197</v>
      </c>
      <c r="D4" s="32" t="s">
        <v>198</v>
      </c>
      <c r="E4" s="33" t="s">
        <v>199</v>
      </c>
      <c r="F4" s="33" t="s">
        <v>200</v>
      </c>
      <c r="G4" s="32" t="s">
        <v>201</v>
      </c>
      <c r="H4" s="32" t="s">
        <v>202</v>
      </c>
    </row>
    <row r="5" spans="1:8" ht="21.95" customHeight="1">
      <c r="A5" s="104" t="s">
        <v>4694</v>
      </c>
      <c r="B5" s="104"/>
      <c r="C5" s="104"/>
      <c r="D5" s="32"/>
      <c r="E5" s="33"/>
      <c r="F5" s="62"/>
      <c r="G5" s="42"/>
      <c r="H5" s="32">
        <f>SUM(H6,H177)</f>
        <v>3200</v>
      </c>
    </row>
    <row r="6" spans="1:8" ht="21.95" customHeight="1">
      <c r="A6" s="104" t="s">
        <v>4695</v>
      </c>
      <c r="B6" s="104"/>
      <c r="C6" s="104"/>
      <c r="D6" s="32"/>
      <c r="E6" s="33"/>
      <c r="F6" s="62"/>
      <c r="G6" s="42"/>
      <c r="H6" s="32">
        <f>H7+H170</f>
        <v>478</v>
      </c>
    </row>
    <row r="7" spans="1:8" ht="21.95" customHeight="1">
      <c r="A7" s="104" t="s">
        <v>4418</v>
      </c>
      <c r="B7" s="104"/>
      <c r="C7" s="104"/>
      <c r="D7" s="32"/>
      <c r="E7" s="33"/>
      <c r="F7" s="62"/>
      <c r="G7" s="42"/>
      <c r="H7" s="32">
        <f>SUM(H9,H10,H21,H22,H53,H65,H74,H85,H98,H99,H102,H109,H112,H115,H121,H125,H129,H132,H150,H151,H157,H162,H166,H167)</f>
        <v>456</v>
      </c>
    </row>
    <row r="8" spans="1:8" ht="21.95" customHeight="1">
      <c r="A8" s="100" t="s">
        <v>10</v>
      </c>
      <c r="B8" s="97">
        <v>100002</v>
      </c>
      <c r="C8" s="65" t="s">
        <v>4417</v>
      </c>
      <c r="D8" s="32" t="s">
        <v>4413</v>
      </c>
      <c r="E8" s="33"/>
      <c r="F8" s="62"/>
      <c r="G8" s="42"/>
      <c r="H8" s="32">
        <f>SUM(H9)</f>
        <v>2</v>
      </c>
    </row>
    <row r="9" spans="1:8" s="1" customFormat="1" ht="25.5" customHeight="1">
      <c r="A9" s="101"/>
      <c r="B9" s="97"/>
      <c r="C9" s="31" t="s">
        <v>4419</v>
      </c>
      <c r="D9" s="30" t="s">
        <v>3980</v>
      </c>
      <c r="E9" s="30" t="s">
        <v>4814</v>
      </c>
      <c r="F9" s="31" t="s">
        <v>203</v>
      </c>
      <c r="G9" s="43" t="s">
        <v>204</v>
      </c>
      <c r="H9" s="34">
        <v>2</v>
      </c>
    </row>
    <row r="10" spans="1:8" s="1" customFormat="1" ht="25.5" customHeight="1">
      <c r="A10" s="101"/>
      <c r="B10" s="97">
        <v>100005</v>
      </c>
      <c r="C10" s="103" t="s">
        <v>16</v>
      </c>
      <c r="D10" s="30" t="s">
        <v>205</v>
      </c>
      <c r="E10" s="30"/>
      <c r="F10" s="31"/>
      <c r="G10" s="43"/>
      <c r="H10" s="34">
        <f>SUM(H11:H20)</f>
        <v>32</v>
      </c>
    </row>
    <row r="11" spans="1:8" s="1" customFormat="1" ht="25.5" customHeight="1">
      <c r="A11" s="101"/>
      <c r="B11" s="97"/>
      <c r="C11" s="103"/>
      <c r="D11" s="30" t="s">
        <v>3308</v>
      </c>
      <c r="E11" s="30" t="s">
        <v>4815</v>
      </c>
      <c r="F11" s="31" t="s">
        <v>256</v>
      </c>
      <c r="G11" s="43" t="s">
        <v>257</v>
      </c>
      <c r="H11" s="34">
        <v>6</v>
      </c>
    </row>
    <row r="12" spans="1:8" s="1" customFormat="1" ht="25.5" customHeight="1">
      <c r="A12" s="101"/>
      <c r="B12" s="97"/>
      <c r="C12" s="103"/>
      <c r="D12" s="30" t="s">
        <v>3399</v>
      </c>
      <c r="E12" s="30" t="s">
        <v>4815</v>
      </c>
      <c r="F12" s="31" t="s">
        <v>258</v>
      </c>
      <c r="G12" s="43" t="s">
        <v>259</v>
      </c>
      <c r="H12" s="34">
        <v>6</v>
      </c>
    </row>
    <row r="13" spans="1:8" s="1" customFormat="1" ht="25.5" customHeight="1">
      <c r="A13" s="101"/>
      <c r="B13" s="97"/>
      <c r="C13" s="103"/>
      <c r="D13" s="30" t="s">
        <v>3404</v>
      </c>
      <c r="E13" s="30" t="s">
        <v>4815</v>
      </c>
      <c r="F13" s="31" t="s">
        <v>260</v>
      </c>
      <c r="G13" s="43" t="s">
        <v>261</v>
      </c>
      <c r="H13" s="34">
        <v>6</v>
      </c>
    </row>
    <row r="14" spans="1:8" s="1" customFormat="1" ht="25.5" customHeight="1">
      <c r="A14" s="101"/>
      <c r="B14" s="97"/>
      <c r="C14" s="103"/>
      <c r="D14" s="30" t="s">
        <v>4011</v>
      </c>
      <c r="E14" s="30" t="s">
        <v>4814</v>
      </c>
      <c r="F14" s="31" t="s">
        <v>262</v>
      </c>
      <c r="G14" s="43" t="s">
        <v>263</v>
      </c>
      <c r="H14" s="34">
        <v>2</v>
      </c>
    </row>
    <row r="15" spans="1:8" s="1" customFormat="1" ht="25.5" customHeight="1">
      <c r="A15" s="101"/>
      <c r="B15" s="97"/>
      <c r="C15" s="103"/>
      <c r="D15" s="30" t="s">
        <v>4012</v>
      </c>
      <c r="E15" s="30" t="s">
        <v>4814</v>
      </c>
      <c r="F15" s="31" t="s">
        <v>264</v>
      </c>
      <c r="G15" s="43" t="s">
        <v>265</v>
      </c>
      <c r="H15" s="34">
        <v>2</v>
      </c>
    </row>
    <row r="16" spans="1:8" s="1" customFormat="1" ht="25.5" customHeight="1">
      <c r="A16" s="101"/>
      <c r="B16" s="97"/>
      <c r="C16" s="103"/>
      <c r="D16" s="30" t="s">
        <v>4013</v>
      </c>
      <c r="E16" s="30" t="s">
        <v>4814</v>
      </c>
      <c r="F16" s="31" t="s">
        <v>266</v>
      </c>
      <c r="G16" s="43" t="s">
        <v>267</v>
      </c>
      <c r="H16" s="34">
        <v>2</v>
      </c>
    </row>
    <row r="17" spans="1:8" s="1" customFormat="1" ht="25.5" customHeight="1">
      <c r="A17" s="101"/>
      <c r="B17" s="97"/>
      <c r="C17" s="103"/>
      <c r="D17" s="30" t="s">
        <v>4014</v>
      </c>
      <c r="E17" s="30" t="s">
        <v>4814</v>
      </c>
      <c r="F17" s="31" t="s">
        <v>268</v>
      </c>
      <c r="G17" s="43" t="s">
        <v>269</v>
      </c>
      <c r="H17" s="34">
        <v>2</v>
      </c>
    </row>
    <row r="18" spans="1:8" s="1" customFormat="1" ht="25.5" customHeight="1">
      <c r="A18" s="101"/>
      <c r="B18" s="97"/>
      <c r="C18" s="103"/>
      <c r="D18" s="30" t="s">
        <v>4066</v>
      </c>
      <c r="E18" s="30" t="s">
        <v>4814</v>
      </c>
      <c r="F18" s="31" t="s">
        <v>270</v>
      </c>
      <c r="G18" s="43" t="s">
        <v>271</v>
      </c>
      <c r="H18" s="34">
        <v>2</v>
      </c>
    </row>
    <row r="19" spans="1:8" s="1" customFormat="1" ht="25.5" customHeight="1">
      <c r="A19" s="101"/>
      <c r="B19" s="97"/>
      <c r="C19" s="103"/>
      <c r="D19" s="30" t="s">
        <v>4146</v>
      </c>
      <c r="E19" s="30" t="s">
        <v>4814</v>
      </c>
      <c r="F19" s="31" t="s">
        <v>272</v>
      </c>
      <c r="G19" s="43" t="s">
        <v>273</v>
      </c>
      <c r="H19" s="34">
        <v>2</v>
      </c>
    </row>
    <row r="20" spans="1:8" s="1" customFormat="1" ht="25.5" customHeight="1">
      <c r="A20" s="101"/>
      <c r="B20" s="97"/>
      <c r="C20" s="103"/>
      <c r="D20" s="30" t="s">
        <v>4147</v>
      </c>
      <c r="E20" s="30" t="s">
        <v>4814</v>
      </c>
      <c r="F20" s="31" t="s">
        <v>274</v>
      </c>
      <c r="G20" s="43" t="s">
        <v>275</v>
      </c>
      <c r="H20" s="34">
        <v>2</v>
      </c>
    </row>
    <row r="21" spans="1:8" s="1" customFormat="1" ht="25.5" customHeight="1">
      <c r="A21" s="101"/>
      <c r="B21" s="30">
        <v>100006</v>
      </c>
      <c r="C21" s="31" t="s">
        <v>17</v>
      </c>
      <c r="D21" s="30" t="s">
        <v>4129</v>
      </c>
      <c r="E21" s="30" t="s">
        <v>4814</v>
      </c>
      <c r="F21" s="31" t="s">
        <v>470</v>
      </c>
      <c r="G21" s="43" t="s">
        <v>471</v>
      </c>
      <c r="H21" s="34">
        <v>2</v>
      </c>
    </row>
    <row r="22" spans="1:8" s="1" customFormat="1" ht="25.5" customHeight="1">
      <c r="A22" s="101"/>
      <c r="B22" s="99">
        <v>100010</v>
      </c>
      <c r="C22" s="103" t="s">
        <v>18</v>
      </c>
      <c r="D22" s="30" t="s">
        <v>205</v>
      </c>
      <c r="E22" s="30"/>
      <c r="F22" s="31"/>
      <c r="G22" s="43"/>
      <c r="H22" s="34">
        <f>SUM(H23:H52)</f>
        <v>100</v>
      </c>
    </row>
    <row r="23" spans="1:8" s="1" customFormat="1" ht="25.5" customHeight="1">
      <c r="A23" s="101"/>
      <c r="B23" s="99"/>
      <c r="C23" s="103"/>
      <c r="D23" s="30" t="s">
        <v>3235</v>
      </c>
      <c r="E23" s="30" t="s">
        <v>4815</v>
      </c>
      <c r="F23" s="31" t="s">
        <v>337</v>
      </c>
      <c r="G23" s="43" t="s">
        <v>338</v>
      </c>
      <c r="H23" s="34">
        <v>6</v>
      </c>
    </row>
    <row r="24" spans="1:8" s="1" customFormat="1" ht="25.5" customHeight="1">
      <c r="A24" s="101"/>
      <c r="B24" s="99"/>
      <c r="C24" s="103"/>
      <c r="D24" s="30" t="s">
        <v>3284</v>
      </c>
      <c r="E24" s="30" t="s">
        <v>4815</v>
      </c>
      <c r="F24" s="31" t="s">
        <v>339</v>
      </c>
      <c r="G24" s="43" t="s">
        <v>340</v>
      </c>
      <c r="H24" s="34">
        <v>6</v>
      </c>
    </row>
    <row r="25" spans="1:8" s="1" customFormat="1" ht="25.5" customHeight="1">
      <c r="A25" s="101"/>
      <c r="B25" s="99"/>
      <c r="C25" s="103"/>
      <c r="D25" s="30" t="s">
        <v>3286</v>
      </c>
      <c r="E25" s="30" t="s">
        <v>4815</v>
      </c>
      <c r="F25" s="31" t="s">
        <v>341</v>
      </c>
      <c r="G25" s="43" t="s">
        <v>342</v>
      </c>
      <c r="H25" s="34">
        <v>6</v>
      </c>
    </row>
    <row r="26" spans="1:8" s="1" customFormat="1" ht="25.5" customHeight="1">
      <c r="A26" s="101"/>
      <c r="B26" s="99"/>
      <c r="C26" s="103"/>
      <c r="D26" s="30" t="s">
        <v>3307</v>
      </c>
      <c r="E26" s="30" t="s">
        <v>4815</v>
      </c>
      <c r="F26" s="31" t="s">
        <v>343</v>
      </c>
      <c r="G26" s="43" t="s">
        <v>344</v>
      </c>
      <c r="H26" s="34">
        <v>6</v>
      </c>
    </row>
    <row r="27" spans="1:8" s="1" customFormat="1" ht="25.5" customHeight="1">
      <c r="A27" s="101"/>
      <c r="B27" s="99"/>
      <c r="C27" s="103"/>
      <c r="D27" s="30" t="s">
        <v>3335</v>
      </c>
      <c r="E27" s="30" t="s">
        <v>4815</v>
      </c>
      <c r="F27" s="31" t="s">
        <v>345</v>
      </c>
      <c r="G27" s="43" t="s">
        <v>346</v>
      </c>
      <c r="H27" s="34">
        <v>6</v>
      </c>
    </row>
    <row r="28" spans="1:8" s="1" customFormat="1" ht="25.5" customHeight="1">
      <c r="A28" s="101"/>
      <c r="B28" s="99"/>
      <c r="C28" s="103"/>
      <c r="D28" s="30" t="s">
        <v>3351</v>
      </c>
      <c r="E28" s="30" t="s">
        <v>4815</v>
      </c>
      <c r="F28" s="31" t="s">
        <v>347</v>
      </c>
      <c r="G28" s="43" t="s">
        <v>348</v>
      </c>
      <c r="H28" s="34">
        <v>6</v>
      </c>
    </row>
    <row r="29" spans="1:8" s="1" customFormat="1" ht="25.5" customHeight="1">
      <c r="A29" s="101"/>
      <c r="B29" s="99"/>
      <c r="C29" s="103"/>
      <c r="D29" s="30" t="s">
        <v>3368</v>
      </c>
      <c r="E29" s="30" t="s">
        <v>4815</v>
      </c>
      <c r="F29" s="31" t="s">
        <v>349</v>
      </c>
      <c r="G29" s="43" t="s">
        <v>350</v>
      </c>
      <c r="H29" s="34">
        <v>6</v>
      </c>
    </row>
    <row r="30" spans="1:8" s="1" customFormat="1" ht="25.5" customHeight="1">
      <c r="A30" s="101"/>
      <c r="B30" s="99"/>
      <c r="C30" s="103"/>
      <c r="D30" s="30" t="s">
        <v>3412</v>
      </c>
      <c r="E30" s="30" t="s">
        <v>4815</v>
      </c>
      <c r="F30" s="31" t="s">
        <v>351</v>
      </c>
      <c r="G30" s="43" t="s">
        <v>352</v>
      </c>
      <c r="H30" s="34">
        <v>6</v>
      </c>
    </row>
    <row r="31" spans="1:8" s="1" customFormat="1" ht="25.5" customHeight="1">
      <c r="A31" s="101"/>
      <c r="B31" s="99"/>
      <c r="C31" s="103"/>
      <c r="D31" s="30" t="s">
        <v>4000</v>
      </c>
      <c r="E31" s="30" t="s">
        <v>4814</v>
      </c>
      <c r="F31" s="31" t="s">
        <v>353</v>
      </c>
      <c r="G31" s="43" t="s">
        <v>354</v>
      </c>
      <c r="H31" s="34">
        <v>2</v>
      </c>
    </row>
    <row r="32" spans="1:8" s="1" customFormat="1" ht="25.5" customHeight="1">
      <c r="A32" s="101"/>
      <c r="B32" s="99"/>
      <c r="C32" s="103"/>
      <c r="D32" s="30" t="s">
        <v>4001</v>
      </c>
      <c r="E32" s="30" t="s">
        <v>4814</v>
      </c>
      <c r="F32" s="31" t="s">
        <v>355</v>
      </c>
      <c r="G32" s="43" t="s">
        <v>356</v>
      </c>
      <c r="H32" s="34">
        <v>2</v>
      </c>
    </row>
    <row r="33" spans="1:8" s="1" customFormat="1" ht="25.5" customHeight="1">
      <c r="A33" s="101"/>
      <c r="B33" s="99"/>
      <c r="C33" s="103"/>
      <c r="D33" s="30" t="s">
        <v>4002</v>
      </c>
      <c r="E33" s="30" t="s">
        <v>4814</v>
      </c>
      <c r="F33" s="31" t="s">
        <v>357</v>
      </c>
      <c r="G33" s="43" t="s">
        <v>358</v>
      </c>
      <c r="H33" s="34">
        <v>2</v>
      </c>
    </row>
    <row r="34" spans="1:8" s="1" customFormat="1" ht="25.5" customHeight="1">
      <c r="A34" s="101"/>
      <c r="B34" s="99"/>
      <c r="C34" s="103"/>
      <c r="D34" s="30" t="s">
        <v>4003</v>
      </c>
      <c r="E34" s="30" t="s">
        <v>4814</v>
      </c>
      <c r="F34" s="31" t="s">
        <v>359</v>
      </c>
      <c r="G34" s="43" t="s">
        <v>360</v>
      </c>
      <c r="H34" s="34">
        <v>2</v>
      </c>
    </row>
    <row r="35" spans="1:8" s="1" customFormat="1" ht="25.5" customHeight="1">
      <c r="A35" s="101"/>
      <c r="B35" s="99"/>
      <c r="C35" s="103"/>
      <c r="D35" s="30" t="s">
        <v>4004</v>
      </c>
      <c r="E35" s="30" t="s">
        <v>4814</v>
      </c>
      <c r="F35" s="31" t="s">
        <v>361</v>
      </c>
      <c r="G35" s="43" t="s">
        <v>362</v>
      </c>
      <c r="H35" s="34">
        <v>2</v>
      </c>
    </row>
    <row r="36" spans="1:8" s="1" customFormat="1" ht="25.5" customHeight="1">
      <c r="A36" s="101"/>
      <c r="B36" s="99"/>
      <c r="C36" s="103"/>
      <c r="D36" s="30" t="s">
        <v>4005</v>
      </c>
      <c r="E36" s="30" t="s">
        <v>4814</v>
      </c>
      <c r="F36" s="31" t="s">
        <v>363</v>
      </c>
      <c r="G36" s="43" t="s">
        <v>364</v>
      </c>
      <c r="H36" s="34">
        <v>2</v>
      </c>
    </row>
    <row r="37" spans="1:8" s="1" customFormat="1" ht="25.5" customHeight="1">
      <c r="A37" s="101"/>
      <c r="B37" s="99"/>
      <c r="C37" s="103"/>
      <c r="D37" s="30" t="s">
        <v>4006</v>
      </c>
      <c r="E37" s="30" t="s">
        <v>4814</v>
      </c>
      <c r="F37" s="31" t="s">
        <v>365</v>
      </c>
      <c r="G37" s="43" t="s">
        <v>366</v>
      </c>
      <c r="H37" s="34">
        <v>2</v>
      </c>
    </row>
    <row r="38" spans="1:8" s="1" customFormat="1" ht="25.5" customHeight="1">
      <c r="A38" s="101"/>
      <c r="B38" s="99"/>
      <c r="C38" s="103"/>
      <c r="D38" s="30" t="s">
        <v>4133</v>
      </c>
      <c r="E38" s="30" t="s">
        <v>4814</v>
      </c>
      <c r="F38" s="31" t="s">
        <v>367</v>
      </c>
      <c r="G38" s="43" t="s">
        <v>368</v>
      </c>
      <c r="H38" s="34">
        <v>2</v>
      </c>
    </row>
    <row r="39" spans="1:8" s="1" customFormat="1" ht="25.5" customHeight="1">
      <c r="A39" s="101"/>
      <c r="B39" s="99"/>
      <c r="C39" s="103"/>
      <c r="D39" s="30" t="s">
        <v>4134</v>
      </c>
      <c r="E39" s="30" t="s">
        <v>4814</v>
      </c>
      <c r="F39" s="31" t="s">
        <v>369</v>
      </c>
      <c r="G39" s="43" t="s">
        <v>370</v>
      </c>
      <c r="H39" s="34">
        <v>2</v>
      </c>
    </row>
    <row r="40" spans="1:8" s="1" customFormat="1" ht="25.5" customHeight="1">
      <c r="A40" s="101"/>
      <c r="B40" s="99"/>
      <c r="C40" s="103"/>
      <c r="D40" s="30" t="s">
        <v>4135</v>
      </c>
      <c r="E40" s="30" t="s">
        <v>4814</v>
      </c>
      <c r="F40" s="31" t="s">
        <v>371</v>
      </c>
      <c r="G40" s="43" t="s">
        <v>372</v>
      </c>
      <c r="H40" s="34">
        <v>2</v>
      </c>
    </row>
    <row r="41" spans="1:8" s="1" customFormat="1" ht="25.5" customHeight="1">
      <c r="A41" s="101"/>
      <c r="B41" s="99"/>
      <c r="C41" s="103"/>
      <c r="D41" s="30" t="s">
        <v>4136</v>
      </c>
      <c r="E41" s="30" t="s">
        <v>4814</v>
      </c>
      <c r="F41" s="31" t="s">
        <v>373</v>
      </c>
      <c r="G41" s="43" t="s">
        <v>374</v>
      </c>
      <c r="H41" s="34">
        <v>2</v>
      </c>
    </row>
    <row r="42" spans="1:8" s="1" customFormat="1" ht="25.5" customHeight="1">
      <c r="A42" s="101"/>
      <c r="B42" s="99"/>
      <c r="C42" s="103"/>
      <c r="D42" s="30" t="s">
        <v>4137</v>
      </c>
      <c r="E42" s="30" t="s">
        <v>4814</v>
      </c>
      <c r="F42" s="31" t="s">
        <v>375</v>
      </c>
      <c r="G42" s="43" t="s">
        <v>376</v>
      </c>
      <c r="H42" s="34">
        <v>2</v>
      </c>
    </row>
    <row r="43" spans="1:8" s="1" customFormat="1" ht="25.5" customHeight="1">
      <c r="A43" s="101"/>
      <c r="B43" s="99"/>
      <c r="C43" s="103"/>
      <c r="D43" s="30" t="s">
        <v>4138</v>
      </c>
      <c r="E43" s="30" t="s">
        <v>4814</v>
      </c>
      <c r="F43" s="31" t="s">
        <v>377</v>
      </c>
      <c r="G43" s="43" t="s">
        <v>378</v>
      </c>
      <c r="H43" s="34">
        <v>2</v>
      </c>
    </row>
    <row r="44" spans="1:8" s="1" customFormat="1" ht="25.5" customHeight="1">
      <c r="A44" s="101"/>
      <c r="B44" s="99"/>
      <c r="C44" s="103"/>
      <c r="D44" s="30" t="s">
        <v>4139</v>
      </c>
      <c r="E44" s="30" t="s">
        <v>4814</v>
      </c>
      <c r="F44" s="31" t="s">
        <v>379</v>
      </c>
      <c r="G44" s="43" t="s">
        <v>380</v>
      </c>
      <c r="H44" s="34">
        <v>2</v>
      </c>
    </row>
    <row r="45" spans="1:8" s="1" customFormat="1" ht="25.5" customHeight="1">
      <c r="A45" s="101"/>
      <c r="B45" s="99"/>
      <c r="C45" s="103"/>
      <c r="D45" s="30" t="s">
        <v>4141</v>
      </c>
      <c r="E45" s="30" t="s">
        <v>4814</v>
      </c>
      <c r="F45" s="31" t="s">
        <v>381</v>
      </c>
      <c r="G45" s="43" t="s">
        <v>382</v>
      </c>
      <c r="H45" s="34">
        <v>2</v>
      </c>
    </row>
    <row r="46" spans="1:8" s="1" customFormat="1" ht="25.5" customHeight="1">
      <c r="A46" s="101"/>
      <c r="B46" s="99"/>
      <c r="C46" s="103"/>
      <c r="D46" s="30" t="s">
        <v>4142</v>
      </c>
      <c r="E46" s="30" t="s">
        <v>4814</v>
      </c>
      <c r="F46" s="31" t="s">
        <v>383</v>
      </c>
      <c r="G46" s="43" t="s">
        <v>384</v>
      </c>
      <c r="H46" s="34">
        <v>2</v>
      </c>
    </row>
    <row r="47" spans="1:8" s="1" customFormat="1" ht="25.5" customHeight="1">
      <c r="A47" s="101"/>
      <c r="B47" s="99"/>
      <c r="C47" s="103"/>
      <c r="D47" s="30" t="s">
        <v>4143</v>
      </c>
      <c r="E47" s="30" t="s">
        <v>4814</v>
      </c>
      <c r="F47" s="31" t="s">
        <v>385</v>
      </c>
      <c r="G47" s="43" t="s">
        <v>386</v>
      </c>
      <c r="H47" s="34">
        <v>2</v>
      </c>
    </row>
    <row r="48" spans="1:8" s="1" customFormat="1" ht="25.5" customHeight="1">
      <c r="A48" s="101"/>
      <c r="B48" s="99"/>
      <c r="C48" s="103"/>
      <c r="D48" s="30" t="s">
        <v>4144</v>
      </c>
      <c r="E48" s="30" t="s">
        <v>4814</v>
      </c>
      <c r="F48" s="31" t="s">
        <v>387</v>
      </c>
      <c r="G48" s="43" t="s">
        <v>388</v>
      </c>
      <c r="H48" s="34">
        <v>2</v>
      </c>
    </row>
    <row r="49" spans="1:8" s="1" customFormat="1" ht="25.5" customHeight="1">
      <c r="A49" s="101"/>
      <c r="B49" s="99"/>
      <c r="C49" s="103"/>
      <c r="D49" s="30" t="s">
        <v>4145</v>
      </c>
      <c r="E49" s="30" t="s">
        <v>4814</v>
      </c>
      <c r="F49" s="31" t="s">
        <v>389</v>
      </c>
      <c r="G49" s="43" t="s">
        <v>390</v>
      </c>
      <c r="H49" s="34">
        <v>2</v>
      </c>
    </row>
    <row r="50" spans="1:8" s="1" customFormat="1" ht="25.5" customHeight="1">
      <c r="A50" s="101"/>
      <c r="B50" s="99"/>
      <c r="C50" s="31" t="s">
        <v>391</v>
      </c>
      <c r="D50" s="30" t="s">
        <v>4140</v>
      </c>
      <c r="E50" s="30" t="s">
        <v>4814</v>
      </c>
      <c r="F50" s="31" t="s">
        <v>392</v>
      </c>
      <c r="G50" s="43" t="s">
        <v>393</v>
      </c>
      <c r="H50" s="34">
        <v>2</v>
      </c>
    </row>
    <row r="51" spans="1:8" s="1" customFormat="1" ht="25.5" customHeight="1">
      <c r="A51" s="101"/>
      <c r="B51" s="99"/>
      <c r="C51" s="98" t="s">
        <v>394</v>
      </c>
      <c r="D51" s="30" t="s">
        <v>3315</v>
      </c>
      <c r="E51" s="35" t="s">
        <v>4815</v>
      </c>
      <c r="F51" s="63" t="s">
        <v>395</v>
      </c>
      <c r="G51" s="43" t="s">
        <v>396</v>
      </c>
      <c r="H51" s="34">
        <v>6</v>
      </c>
    </row>
    <row r="52" spans="1:8" s="1" customFormat="1" ht="25.5" customHeight="1">
      <c r="A52" s="101"/>
      <c r="B52" s="99"/>
      <c r="C52" s="98"/>
      <c r="D52" s="30" t="s">
        <v>3342</v>
      </c>
      <c r="E52" s="35" t="s">
        <v>4815</v>
      </c>
      <c r="F52" s="63" t="s">
        <v>397</v>
      </c>
      <c r="G52" s="43" t="s">
        <v>398</v>
      </c>
      <c r="H52" s="34">
        <v>6</v>
      </c>
    </row>
    <row r="53" spans="1:8" s="1" customFormat="1" ht="25.5" customHeight="1">
      <c r="A53" s="101"/>
      <c r="B53" s="97">
        <v>100016</v>
      </c>
      <c r="C53" s="103" t="s">
        <v>19</v>
      </c>
      <c r="D53" s="30" t="s">
        <v>205</v>
      </c>
      <c r="E53" s="30"/>
      <c r="F53" s="64"/>
      <c r="G53" s="43"/>
      <c r="H53" s="34">
        <f>SUM(H54:H64)</f>
        <v>30</v>
      </c>
    </row>
    <row r="54" spans="1:8" s="1" customFormat="1" ht="25.5" customHeight="1">
      <c r="A54" s="101"/>
      <c r="B54" s="97"/>
      <c r="C54" s="103"/>
      <c r="D54" s="30" t="s">
        <v>3352</v>
      </c>
      <c r="E54" s="30" t="s">
        <v>4815</v>
      </c>
      <c r="F54" s="31" t="s">
        <v>449</v>
      </c>
      <c r="G54" s="43" t="s">
        <v>450</v>
      </c>
      <c r="H54" s="34">
        <v>6</v>
      </c>
    </row>
    <row r="55" spans="1:8" s="1" customFormat="1" ht="25.5" customHeight="1">
      <c r="A55" s="101"/>
      <c r="B55" s="97"/>
      <c r="C55" s="103"/>
      <c r="D55" s="30" t="s">
        <v>3374</v>
      </c>
      <c r="E55" s="30" t="s">
        <v>4815</v>
      </c>
      <c r="F55" s="31" t="s">
        <v>451</v>
      </c>
      <c r="G55" s="43" t="s">
        <v>452</v>
      </c>
      <c r="H55" s="34">
        <v>6</v>
      </c>
    </row>
    <row r="56" spans="1:8" s="1" customFormat="1" ht="25.5" customHeight="1">
      <c r="A56" s="101"/>
      <c r="B56" s="97"/>
      <c r="C56" s="103"/>
      <c r="D56" s="30" t="s">
        <v>4061</v>
      </c>
      <c r="E56" s="30" t="s">
        <v>4814</v>
      </c>
      <c r="F56" s="31" t="s">
        <v>453</v>
      </c>
      <c r="G56" s="43" t="s">
        <v>454</v>
      </c>
      <c r="H56" s="34">
        <v>2</v>
      </c>
    </row>
    <row r="57" spans="1:8" s="1" customFormat="1" ht="25.5" customHeight="1">
      <c r="A57" s="101"/>
      <c r="B57" s="97"/>
      <c r="C57" s="103"/>
      <c r="D57" s="30" t="s">
        <v>4062</v>
      </c>
      <c r="E57" s="30" t="s">
        <v>4814</v>
      </c>
      <c r="F57" s="31" t="s">
        <v>455</v>
      </c>
      <c r="G57" s="43" t="s">
        <v>456</v>
      </c>
      <c r="H57" s="34">
        <v>2</v>
      </c>
    </row>
    <row r="58" spans="1:8" s="1" customFormat="1" ht="25.5" customHeight="1">
      <c r="A58" s="101"/>
      <c r="B58" s="97"/>
      <c r="C58" s="103"/>
      <c r="D58" s="30" t="s">
        <v>4063</v>
      </c>
      <c r="E58" s="30" t="s">
        <v>4814</v>
      </c>
      <c r="F58" s="31" t="s">
        <v>457</v>
      </c>
      <c r="G58" s="43" t="s">
        <v>458</v>
      </c>
      <c r="H58" s="34">
        <v>2</v>
      </c>
    </row>
    <row r="59" spans="1:8" s="1" customFormat="1" ht="25.5" customHeight="1">
      <c r="A59" s="101"/>
      <c r="B59" s="97"/>
      <c r="C59" s="103"/>
      <c r="D59" s="30" t="s">
        <v>4064</v>
      </c>
      <c r="E59" s="30" t="s">
        <v>4814</v>
      </c>
      <c r="F59" s="31" t="s">
        <v>459</v>
      </c>
      <c r="G59" s="43" t="s">
        <v>460</v>
      </c>
      <c r="H59" s="34">
        <v>2</v>
      </c>
    </row>
    <row r="60" spans="1:8" s="1" customFormat="1" ht="25.5" customHeight="1">
      <c r="A60" s="101"/>
      <c r="B60" s="97"/>
      <c r="C60" s="103"/>
      <c r="D60" s="30" t="s">
        <v>4065</v>
      </c>
      <c r="E60" s="30" t="s">
        <v>4814</v>
      </c>
      <c r="F60" s="31" t="s">
        <v>461</v>
      </c>
      <c r="G60" s="43" t="s">
        <v>4811</v>
      </c>
      <c r="H60" s="34">
        <v>2</v>
      </c>
    </row>
    <row r="61" spans="1:8" s="1" customFormat="1" ht="25.5" customHeight="1">
      <c r="A61" s="101"/>
      <c r="B61" s="97"/>
      <c r="C61" s="103"/>
      <c r="D61" s="30" t="s">
        <v>4162</v>
      </c>
      <c r="E61" s="30" t="s">
        <v>4814</v>
      </c>
      <c r="F61" s="31" t="s">
        <v>462</v>
      </c>
      <c r="G61" s="43" t="s">
        <v>463</v>
      </c>
      <c r="H61" s="34">
        <v>2</v>
      </c>
    </row>
    <row r="62" spans="1:8" s="1" customFormat="1" ht="25.5" customHeight="1">
      <c r="A62" s="101"/>
      <c r="B62" s="97"/>
      <c r="C62" s="103"/>
      <c r="D62" s="30" t="s">
        <v>4163</v>
      </c>
      <c r="E62" s="30" t="s">
        <v>4814</v>
      </c>
      <c r="F62" s="31" t="s">
        <v>464</v>
      </c>
      <c r="G62" s="43" t="s">
        <v>465</v>
      </c>
      <c r="H62" s="34">
        <v>2</v>
      </c>
    </row>
    <row r="63" spans="1:8" s="1" customFormat="1" ht="25.5" customHeight="1">
      <c r="A63" s="101"/>
      <c r="B63" s="97"/>
      <c r="C63" s="103"/>
      <c r="D63" s="30" t="s">
        <v>4164</v>
      </c>
      <c r="E63" s="30" t="s">
        <v>4814</v>
      </c>
      <c r="F63" s="31" t="s">
        <v>466</v>
      </c>
      <c r="G63" s="43" t="s">
        <v>467</v>
      </c>
      <c r="H63" s="34">
        <v>2</v>
      </c>
    </row>
    <row r="64" spans="1:8" s="1" customFormat="1" ht="25.5" customHeight="1">
      <c r="A64" s="101"/>
      <c r="B64" s="97"/>
      <c r="C64" s="103"/>
      <c r="D64" s="30" t="s">
        <v>4165</v>
      </c>
      <c r="E64" s="30" t="s">
        <v>4814</v>
      </c>
      <c r="F64" s="31" t="s">
        <v>468</v>
      </c>
      <c r="G64" s="43" t="s">
        <v>469</v>
      </c>
      <c r="H64" s="34">
        <v>2</v>
      </c>
    </row>
    <row r="65" spans="1:8" s="1" customFormat="1" ht="25.5" customHeight="1">
      <c r="A65" s="101"/>
      <c r="B65" s="97">
        <v>100017</v>
      </c>
      <c r="C65" s="103" t="s">
        <v>20</v>
      </c>
      <c r="D65" s="30" t="s">
        <v>205</v>
      </c>
      <c r="E65" s="30"/>
      <c r="F65" s="31"/>
      <c r="G65" s="43"/>
      <c r="H65" s="34">
        <f>SUM(H66:H73)</f>
        <v>28</v>
      </c>
    </row>
    <row r="66" spans="1:8" s="1" customFormat="1" ht="25.5" customHeight="1">
      <c r="A66" s="101"/>
      <c r="B66" s="97"/>
      <c r="C66" s="103"/>
      <c r="D66" s="30" t="s">
        <v>3366</v>
      </c>
      <c r="E66" s="30" t="s">
        <v>4815</v>
      </c>
      <c r="F66" s="31" t="s">
        <v>206</v>
      </c>
      <c r="G66" s="43" t="s">
        <v>207</v>
      </c>
      <c r="H66" s="34">
        <v>6</v>
      </c>
    </row>
    <row r="67" spans="1:8" s="1" customFormat="1" ht="25.5" customHeight="1">
      <c r="A67" s="101"/>
      <c r="B67" s="97"/>
      <c r="C67" s="103"/>
      <c r="D67" s="30" t="s">
        <v>3369</v>
      </c>
      <c r="E67" s="30" t="s">
        <v>4815</v>
      </c>
      <c r="F67" s="31" t="s">
        <v>208</v>
      </c>
      <c r="G67" s="43" t="s">
        <v>209</v>
      </c>
      <c r="H67" s="34">
        <v>6</v>
      </c>
    </row>
    <row r="68" spans="1:8" s="1" customFormat="1" ht="25.5" customHeight="1">
      <c r="A68" s="101"/>
      <c r="B68" s="97"/>
      <c r="C68" s="103"/>
      <c r="D68" s="30" t="s">
        <v>4059</v>
      </c>
      <c r="E68" s="30" t="s">
        <v>4814</v>
      </c>
      <c r="F68" s="31" t="s">
        <v>210</v>
      </c>
      <c r="G68" s="43" t="s">
        <v>211</v>
      </c>
      <c r="H68" s="34">
        <v>2</v>
      </c>
    </row>
    <row r="69" spans="1:8" s="1" customFormat="1" ht="25.5" customHeight="1">
      <c r="A69" s="101"/>
      <c r="B69" s="97"/>
      <c r="C69" s="103"/>
      <c r="D69" s="30" t="s">
        <v>4060</v>
      </c>
      <c r="E69" s="30" t="s">
        <v>4814</v>
      </c>
      <c r="F69" s="31" t="s">
        <v>212</v>
      </c>
      <c r="G69" s="43" t="s">
        <v>213</v>
      </c>
      <c r="H69" s="34">
        <v>2</v>
      </c>
    </row>
    <row r="70" spans="1:8" s="1" customFormat="1" ht="25.5" customHeight="1">
      <c r="A70" s="101"/>
      <c r="B70" s="97"/>
      <c r="C70" s="103"/>
      <c r="D70" s="30" t="s">
        <v>4158</v>
      </c>
      <c r="E70" s="30" t="s">
        <v>4814</v>
      </c>
      <c r="F70" s="31" t="s">
        <v>214</v>
      </c>
      <c r="G70" s="43" t="s">
        <v>215</v>
      </c>
      <c r="H70" s="34">
        <v>2</v>
      </c>
    </row>
    <row r="71" spans="1:8" s="1" customFormat="1" ht="25.5" customHeight="1">
      <c r="A71" s="101"/>
      <c r="B71" s="97"/>
      <c r="C71" s="103"/>
      <c r="D71" s="30" t="s">
        <v>4159</v>
      </c>
      <c r="E71" s="30" t="s">
        <v>4814</v>
      </c>
      <c r="F71" s="31" t="s">
        <v>216</v>
      </c>
      <c r="G71" s="43" t="s">
        <v>217</v>
      </c>
      <c r="H71" s="34">
        <v>2</v>
      </c>
    </row>
    <row r="72" spans="1:8" s="1" customFormat="1" ht="25.5" customHeight="1">
      <c r="A72" s="101"/>
      <c r="B72" s="97"/>
      <c r="C72" s="103"/>
      <c r="D72" s="30" t="s">
        <v>4160</v>
      </c>
      <c r="E72" s="30" t="s">
        <v>4814</v>
      </c>
      <c r="F72" s="31" t="s">
        <v>218</v>
      </c>
      <c r="G72" s="43" t="s">
        <v>219</v>
      </c>
      <c r="H72" s="34">
        <v>2</v>
      </c>
    </row>
    <row r="73" spans="1:8" s="1" customFormat="1" ht="25.5" customHeight="1">
      <c r="A73" s="101"/>
      <c r="B73" s="97"/>
      <c r="C73" s="31" t="s">
        <v>220</v>
      </c>
      <c r="D73" s="30" t="s">
        <v>3215</v>
      </c>
      <c r="E73" s="30" t="s">
        <v>4815</v>
      </c>
      <c r="F73" s="31" t="s">
        <v>221</v>
      </c>
      <c r="G73" s="43" t="s">
        <v>222</v>
      </c>
      <c r="H73" s="34">
        <v>6</v>
      </c>
    </row>
    <row r="74" spans="1:8" s="1" customFormat="1" ht="25.5" customHeight="1">
      <c r="A74" s="101"/>
      <c r="B74" s="99">
        <v>100019</v>
      </c>
      <c r="C74" s="105" t="s">
        <v>21</v>
      </c>
      <c r="D74" s="30" t="s">
        <v>205</v>
      </c>
      <c r="E74" s="30"/>
      <c r="F74" s="31"/>
      <c r="G74" s="43"/>
      <c r="H74" s="34">
        <f>SUM(H75:H84)</f>
        <v>28</v>
      </c>
    </row>
    <row r="75" spans="1:8" s="1" customFormat="1" ht="25.5" customHeight="1">
      <c r="A75" s="101"/>
      <c r="B75" s="99"/>
      <c r="C75" s="105"/>
      <c r="D75" s="30" t="s">
        <v>3283</v>
      </c>
      <c r="E75" s="34" t="s">
        <v>4815</v>
      </c>
      <c r="F75" s="31" t="s">
        <v>429</v>
      </c>
      <c r="G75" s="43" t="s">
        <v>430</v>
      </c>
      <c r="H75" s="34">
        <v>6</v>
      </c>
    </row>
    <row r="76" spans="1:8" s="1" customFormat="1" ht="25.5" customHeight="1">
      <c r="A76" s="101"/>
      <c r="B76" s="99"/>
      <c r="C76" s="105"/>
      <c r="D76" s="30" t="s">
        <v>3373</v>
      </c>
      <c r="E76" s="34" t="s">
        <v>4815</v>
      </c>
      <c r="F76" s="31" t="s">
        <v>431</v>
      </c>
      <c r="G76" s="43" t="s">
        <v>432</v>
      </c>
      <c r="H76" s="34">
        <v>6</v>
      </c>
    </row>
    <row r="77" spans="1:8" s="1" customFormat="1" ht="25.5" customHeight="1">
      <c r="A77" s="101"/>
      <c r="B77" s="99"/>
      <c r="C77" s="105"/>
      <c r="D77" s="30" t="s">
        <v>4038</v>
      </c>
      <c r="E77" s="30" t="s">
        <v>4814</v>
      </c>
      <c r="F77" s="31" t="s">
        <v>433</v>
      </c>
      <c r="G77" s="43" t="s">
        <v>434</v>
      </c>
      <c r="H77" s="34">
        <v>2</v>
      </c>
    </row>
    <row r="78" spans="1:8" s="1" customFormat="1" ht="25.5" customHeight="1">
      <c r="A78" s="101"/>
      <c r="B78" s="99"/>
      <c r="C78" s="105"/>
      <c r="D78" s="30" t="s">
        <v>4039</v>
      </c>
      <c r="E78" s="30" t="s">
        <v>4814</v>
      </c>
      <c r="F78" s="31" t="s">
        <v>435</v>
      </c>
      <c r="G78" s="43" t="s">
        <v>436</v>
      </c>
      <c r="H78" s="34">
        <v>2</v>
      </c>
    </row>
    <row r="79" spans="1:8" s="1" customFormat="1" ht="25.5" customHeight="1">
      <c r="A79" s="101"/>
      <c r="B79" s="99"/>
      <c r="C79" s="105"/>
      <c r="D79" s="30" t="s">
        <v>4040</v>
      </c>
      <c r="E79" s="30" t="s">
        <v>4814</v>
      </c>
      <c r="F79" s="31" t="s">
        <v>437</v>
      </c>
      <c r="G79" s="43" t="s">
        <v>438</v>
      </c>
      <c r="H79" s="34">
        <v>2</v>
      </c>
    </row>
    <row r="80" spans="1:8" s="1" customFormat="1" ht="25.5" customHeight="1">
      <c r="A80" s="101"/>
      <c r="B80" s="99"/>
      <c r="C80" s="105"/>
      <c r="D80" s="30" t="s">
        <v>4041</v>
      </c>
      <c r="E80" s="30" t="s">
        <v>4814</v>
      </c>
      <c r="F80" s="31" t="s">
        <v>439</v>
      </c>
      <c r="G80" s="43" t="s">
        <v>440</v>
      </c>
      <c r="H80" s="34">
        <v>2</v>
      </c>
    </row>
    <row r="81" spans="1:8" s="1" customFormat="1" ht="25.5" customHeight="1">
      <c r="A81" s="101"/>
      <c r="B81" s="99"/>
      <c r="C81" s="105"/>
      <c r="D81" s="30" t="s">
        <v>4042</v>
      </c>
      <c r="E81" s="30" t="s">
        <v>4814</v>
      </c>
      <c r="F81" s="31" t="s">
        <v>441</v>
      </c>
      <c r="G81" s="43" t="s">
        <v>442</v>
      </c>
      <c r="H81" s="34">
        <v>2</v>
      </c>
    </row>
    <row r="82" spans="1:8" s="1" customFormat="1" ht="25.5" customHeight="1">
      <c r="A82" s="101"/>
      <c r="B82" s="99"/>
      <c r="C82" s="105"/>
      <c r="D82" s="30" t="s">
        <v>4043</v>
      </c>
      <c r="E82" s="30" t="s">
        <v>4814</v>
      </c>
      <c r="F82" s="31" t="s">
        <v>443</v>
      </c>
      <c r="G82" s="43" t="s">
        <v>444</v>
      </c>
      <c r="H82" s="34">
        <v>2</v>
      </c>
    </row>
    <row r="83" spans="1:8" s="1" customFormat="1" ht="25.5" customHeight="1">
      <c r="A83" s="101"/>
      <c r="B83" s="99"/>
      <c r="C83" s="105"/>
      <c r="D83" s="30" t="s">
        <v>4154</v>
      </c>
      <c r="E83" s="30" t="s">
        <v>4814</v>
      </c>
      <c r="F83" s="31" t="s">
        <v>445</v>
      </c>
      <c r="G83" s="43" t="s">
        <v>446</v>
      </c>
      <c r="H83" s="34">
        <v>2</v>
      </c>
    </row>
    <row r="84" spans="1:8" s="1" customFormat="1" ht="25.5" customHeight="1">
      <c r="A84" s="101"/>
      <c r="B84" s="99"/>
      <c r="C84" s="105"/>
      <c r="D84" s="30" t="s">
        <v>4155</v>
      </c>
      <c r="E84" s="30" t="s">
        <v>4814</v>
      </c>
      <c r="F84" s="64" t="s">
        <v>447</v>
      </c>
      <c r="G84" s="43" t="s">
        <v>448</v>
      </c>
      <c r="H84" s="34">
        <v>2</v>
      </c>
    </row>
    <row r="85" spans="1:8" s="1" customFormat="1" ht="25.5" customHeight="1">
      <c r="A85" s="101"/>
      <c r="B85" s="97">
        <v>100020</v>
      </c>
      <c r="C85" s="103" t="s">
        <v>22</v>
      </c>
      <c r="D85" s="30" t="s">
        <v>205</v>
      </c>
      <c r="E85" s="34"/>
      <c r="F85" s="64"/>
      <c r="G85" s="43"/>
      <c r="H85" s="34">
        <f>SUM(H86:H97)</f>
        <v>28</v>
      </c>
    </row>
    <row r="86" spans="1:8" s="1" customFormat="1" ht="25.5" customHeight="1">
      <c r="A86" s="101"/>
      <c r="B86" s="97"/>
      <c r="C86" s="103"/>
      <c r="D86" s="30" t="s">
        <v>3350</v>
      </c>
      <c r="E86" s="30" t="s">
        <v>4815</v>
      </c>
      <c r="F86" s="31" t="s">
        <v>405</v>
      </c>
      <c r="G86" s="43" t="s">
        <v>406</v>
      </c>
      <c r="H86" s="34">
        <v>6</v>
      </c>
    </row>
    <row r="87" spans="1:8" s="1" customFormat="1" ht="25.5" customHeight="1">
      <c r="A87" s="101"/>
      <c r="B87" s="97"/>
      <c r="C87" s="103"/>
      <c r="D87" s="30" t="s">
        <v>4029</v>
      </c>
      <c r="E87" s="30" t="s">
        <v>4814</v>
      </c>
      <c r="F87" s="31" t="s">
        <v>407</v>
      </c>
      <c r="G87" s="43" t="s">
        <v>408</v>
      </c>
      <c r="H87" s="34">
        <v>2</v>
      </c>
    </row>
    <row r="88" spans="1:8" s="1" customFormat="1" ht="25.5" customHeight="1">
      <c r="A88" s="101"/>
      <c r="B88" s="97"/>
      <c r="C88" s="103"/>
      <c r="D88" s="30" t="s">
        <v>4030</v>
      </c>
      <c r="E88" s="30" t="s">
        <v>4814</v>
      </c>
      <c r="F88" s="31" t="s">
        <v>409</v>
      </c>
      <c r="G88" s="43" t="s">
        <v>410</v>
      </c>
      <c r="H88" s="34">
        <v>2</v>
      </c>
    </row>
    <row r="89" spans="1:8" s="1" customFormat="1" ht="25.5" customHeight="1">
      <c r="A89" s="101"/>
      <c r="B89" s="97"/>
      <c r="C89" s="103"/>
      <c r="D89" s="30" t="s">
        <v>4031</v>
      </c>
      <c r="E89" s="30" t="s">
        <v>4814</v>
      </c>
      <c r="F89" s="31" t="s">
        <v>411</v>
      </c>
      <c r="G89" s="43" t="s">
        <v>412</v>
      </c>
      <c r="H89" s="34">
        <v>2</v>
      </c>
    </row>
    <row r="90" spans="1:8" s="1" customFormat="1" ht="25.5" customHeight="1">
      <c r="A90" s="101"/>
      <c r="B90" s="97"/>
      <c r="C90" s="103"/>
      <c r="D90" s="30" t="s">
        <v>4032</v>
      </c>
      <c r="E90" s="30" t="s">
        <v>4814</v>
      </c>
      <c r="F90" s="31" t="s">
        <v>413</v>
      </c>
      <c r="G90" s="43" t="s">
        <v>414</v>
      </c>
      <c r="H90" s="34">
        <v>2</v>
      </c>
    </row>
    <row r="91" spans="1:8" s="1" customFormat="1" ht="25.5" customHeight="1">
      <c r="A91" s="101"/>
      <c r="B91" s="97"/>
      <c r="C91" s="103"/>
      <c r="D91" s="30" t="s">
        <v>4033</v>
      </c>
      <c r="E91" s="30" t="s">
        <v>4814</v>
      </c>
      <c r="F91" s="31" t="s">
        <v>415</v>
      </c>
      <c r="G91" s="43" t="s">
        <v>416</v>
      </c>
      <c r="H91" s="34">
        <v>2</v>
      </c>
    </row>
    <row r="92" spans="1:8" s="1" customFormat="1" ht="25.5" customHeight="1">
      <c r="A92" s="101"/>
      <c r="B92" s="97"/>
      <c r="C92" s="103"/>
      <c r="D92" s="30" t="s">
        <v>4034</v>
      </c>
      <c r="E92" s="30" t="s">
        <v>4814</v>
      </c>
      <c r="F92" s="31" t="s">
        <v>417</v>
      </c>
      <c r="G92" s="43" t="s">
        <v>418</v>
      </c>
      <c r="H92" s="34">
        <v>2</v>
      </c>
    </row>
    <row r="93" spans="1:8" s="1" customFormat="1" ht="25.5" customHeight="1">
      <c r="A93" s="101"/>
      <c r="B93" s="97"/>
      <c r="C93" s="103"/>
      <c r="D93" s="30" t="s">
        <v>4035</v>
      </c>
      <c r="E93" s="30" t="s">
        <v>4814</v>
      </c>
      <c r="F93" s="31" t="s">
        <v>419</v>
      </c>
      <c r="G93" s="43" t="s">
        <v>420</v>
      </c>
      <c r="H93" s="34">
        <v>2</v>
      </c>
    </row>
    <row r="94" spans="1:8" s="1" customFormat="1" ht="25.5" customHeight="1">
      <c r="A94" s="101"/>
      <c r="B94" s="97"/>
      <c r="C94" s="103"/>
      <c r="D94" s="30" t="s">
        <v>4036</v>
      </c>
      <c r="E94" s="30" t="s">
        <v>4814</v>
      </c>
      <c r="F94" s="31" t="s">
        <v>421</v>
      </c>
      <c r="G94" s="43" t="s">
        <v>422</v>
      </c>
      <c r="H94" s="34">
        <v>2</v>
      </c>
    </row>
    <row r="95" spans="1:8" s="1" customFormat="1" ht="25.5" customHeight="1">
      <c r="A95" s="101"/>
      <c r="B95" s="97"/>
      <c r="C95" s="103"/>
      <c r="D95" s="30" t="s">
        <v>4151</v>
      </c>
      <c r="E95" s="30" t="s">
        <v>4814</v>
      </c>
      <c r="F95" s="31" t="s">
        <v>423</v>
      </c>
      <c r="G95" s="43" t="s">
        <v>424</v>
      </c>
      <c r="H95" s="34">
        <v>2</v>
      </c>
    </row>
    <row r="96" spans="1:8" s="1" customFormat="1" ht="25.5" customHeight="1">
      <c r="A96" s="101"/>
      <c r="B96" s="97"/>
      <c r="C96" s="103"/>
      <c r="D96" s="30" t="s">
        <v>4152</v>
      </c>
      <c r="E96" s="30" t="s">
        <v>4814</v>
      </c>
      <c r="F96" s="31" t="s">
        <v>425</v>
      </c>
      <c r="G96" s="43" t="s">
        <v>426</v>
      </c>
      <c r="H96" s="34">
        <v>2</v>
      </c>
    </row>
    <row r="97" spans="1:8" s="1" customFormat="1" ht="25.5" customHeight="1">
      <c r="A97" s="101"/>
      <c r="B97" s="97"/>
      <c r="C97" s="103"/>
      <c r="D97" s="30" t="s">
        <v>4153</v>
      </c>
      <c r="E97" s="30" t="s">
        <v>4814</v>
      </c>
      <c r="F97" s="31" t="s">
        <v>427</v>
      </c>
      <c r="G97" s="43" t="s">
        <v>428</v>
      </c>
      <c r="H97" s="34">
        <v>2</v>
      </c>
    </row>
    <row r="98" spans="1:8" s="1" customFormat="1" ht="25.5" customHeight="1">
      <c r="A98" s="101"/>
      <c r="B98" s="30">
        <v>100021</v>
      </c>
      <c r="C98" s="31" t="s">
        <v>23</v>
      </c>
      <c r="D98" s="30" t="s">
        <v>4161</v>
      </c>
      <c r="E98" s="30" t="s">
        <v>4814</v>
      </c>
      <c r="F98" s="31" t="s">
        <v>276</v>
      </c>
      <c r="G98" s="43" t="s">
        <v>277</v>
      </c>
      <c r="H98" s="34">
        <v>2</v>
      </c>
    </row>
    <row r="99" spans="1:8" s="1" customFormat="1" ht="25.5" customHeight="1">
      <c r="A99" s="101"/>
      <c r="B99" s="97">
        <v>100022</v>
      </c>
      <c r="C99" s="103" t="s">
        <v>24</v>
      </c>
      <c r="D99" s="30" t="s">
        <v>205</v>
      </c>
      <c r="E99" s="30"/>
      <c r="F99" s="31"/>
      <c r="G99" s="43"/>
      <c r="H99" s="34">
        <f>SUM(H100:H101)</f>
        <v>4</v>
      </c>
    </row>
    <row r="100" spans="1:8" s="1" customFormat="1" ht="25.5" customHeight="1">
      <c r="A100" s="101"/>
      <c r="B100" s="97"/>
      <c r="C100" s="103"/>
      <c r="D100" s="30" t="s">
        <v>3990</v>
      </c>
      <c r="E100" s="30" t="s">
        <v>4814</v>
      </c>
      <c r="F100" s="31" t="s">
        <v>281</v>
      </c>
      <c r="G100" s="43" t="s">
        <v>282</v>
      </c>
      <c r="H100" s="34">
        <v>2</v>
      </c>
    </row>
    <row r="101" spans="1:8" s="1" customFormat="1" ht="25.5" customHeight="1">
      <c r="A101" s="101"/>
      <c r="B101" s="97"/>
      <c r="C101" s="103"/>
      <c r="D101" s="30" t="s">
        <v>3991</v>
      </c>
      <c r="E101" s="30" t="s">
        <v>4814</v>
      </c>
      <c r="F101" s="31" t="s">
        <v>283</v>
      </c>
      <c r="G101" s="43" t="s">
        <v>284</v>
      </c>
      <c r="H101" s="34">
        <v>2</v>
      </c>
    </row>
    <row r="102" spans="1:8" s="1" customFormat="1" ht="25.5" customHeight="1">
      <c r="A102" s="101"/>
      <c r="B102" s="97">
        <v>100023</v>
      </c>
      <c r="C102" s="103" t="s">
        <v>25</v>
      </c>
      <c r="D102" s="30" t="s">
        <v>205</v>
      </c>
      <c r="E102" s="30"/>
      <c r="F102" s="31"/>
      <c r="G102" s="43"/>
      <c r="H102" s="34">
        <f>SUM(H103:H108)</f>
        <v>24</v>
      </c>
    </row>
    <row r="103" spans="1:8" s="1" customFormat="1" ht="25.5" customHeight="1">
      <c r="A103" s="101"/>
      <c r="B103" s="97"/>
      <c r="C103" s="103"/>
      <c r="D103" s="30" t="s">
        <v>3339</v>
      </c>
      <c r="E103" s="30" t="s">
        <v>4815</v>
      </c>
      <c r="F103" s="64" t="s">
        <v>237</v>
      </c>
      <c r="G103" s="43" t="s">
        <v>4827</v>
      </c>
      <c r="H103" s="34">
        <v>6</v>
      </c>
    </row>
    <row r="104" spans="1:8" s="1" customFormat="1" ht="25.5" customHeight="1">
      <c r="A104" s="101"/>
      <c r="B104" s="97"/>
      <c r="C104" s="103"/>
      <c r="D104" s="30" t="s">
        <v>3370</v>
      </c>
      <c r="E104" s="30" t="s">
        <v>4815</v>
      </c>
      <c r="F104" s="31" t="s">
        <v>238</v>
      </c>
      <c r="G104" s="43" t="s">
        <v>239</v>
      </c>
      <c r="H104" s="34">
        <v>6</v>
      </c>
    </row>
    <row r="105" spans="1:8" s="1" customFormat="1" ht="25.5" customHeight="1">
      <c r="A105" s="101"/>
      <c r="B105" s="97"/>
      <c r="C105" s="103"/>
      <c r="D105" s="30" t="s">
        <v>4157</v>
      </c>
      <c r="E105" s="30" t="s">
        <v>4814</v>
      </c>
      <c r="F105" s="31" t="s">
        <v>240</v>
      </c>
      <c r="G105" s="43" t="s">
        <v>241</v>
      </c>
      <c r="H105" s="34">
        <v>2</v>
      </c>
    </row>
    <row r="106" spans="1:8" s="1" customFormat="1" ht="25.5" customHeight="1">
      <c r="A106" s="101"/>
      <c r="B106" s="97"/>
      <c r="C106" s="31" t="s">
        <v>242</v>
      </c>
      <c r="D106" s="30" t="s">
        <v>3981</v>
      </c>
      <c r="E106" s="30" t="s">
        <v>4814</v>
      </c>
      <c r="F106" s="31" t="s">
        <v>243</v>
      </c>
      <c r="G106" s="43" t="s">
        <v>244</v>
      </c>
      <c r="H106" s="34">
        <v>2</v>
      </c>
    </row>
    <row r="107" spans="1:8" s="1" customFormat="1" ht="25.5" customHeight="1">
      <c r="A107" s="101"/>
      <c r="B107" s="97"/>
      <c r="C107" s="103" t="s">
        <v>245</v>
      </c>
      <c r="D107" s="30" t="s">
        <v>3265</v>
      </c>
      <c r="E107" s="30" t="s">
        <v>4815</v>
      </c>
      <c r="F107" s="31" t="s">
        <v>246</v>
      </c>
      <c r="G107" s="43" t="s">
        <v>247</v>
      </c>
      <c r="H107" s="34">
        <v>6</v>
      </c>
    </row>
    <row r="108" spans="1:8" s="1" customFormat="1" ht="25.5" customHeight="1">
      <c r="A108" s="101"/>
      <c r="B108" s="97"/>
      <c r="C108" s="103"/>
      <c r="D108" s="30" t="s">
        <v>3979</v>
      </c>
      <c r="E108" s="30" t="s">
        <v>4814</v>
      </c>
      <c r="F108" s="31" t="s">
        <v>248</v>
      </c>
      <c r="G108" s="43" t="s">
        <v>249</v>
      </c>
      <c r="H108" s="34">
        <v>2</v>
      </c>
    </row>
    <row r="109" spans="1:8" s="1" customFormat="1" ht="25.5" customHeight="1">
      <c r="A109" s="101"/>
      <c r="B109" s="97">
        <v>100024</v>
      </c>
      <c r="C109" s="103" t="s">
        <v>26</v>
      </c>
      <c r="D109" s="30" t="s">
        <v>205</v>
      </c>
      <c r="E109" s="30"/>
      <c r="F109" s="31"/>
      <c r="G109" s="43"/>
      <c r="H109" s="34">
        <f>SUM(H110:H111)</f>
        <v>12</v>
      </c>
    </row>
    <row r="110" spans="1:8" s="1" customFormat="1" ht="25.5" customHeight="1">
      <c r="A110" s="101"/>
      <c r="B110" s="97"/>
      <c r="C110" s="103"/>
      <c r="D110" s="30" t="s">
        <v>3259</v>
      </c>
      <c r="E110" s="30" t="s">
        <v>4815</v>
      </c>
      <c r="F110" s="31" t="s">
        <v>223</v>
      </c>
      <c r="G110" s="43" t="s">
        <v>224</v>
      </c>
      <c r="H110" s="34">
        <v>6</v>
      </c>
    </row>
    <row r="111" spans="1:8" s="1" customFormat="1" ht="25.5" customHeight="1">
      <c r="A111" s="101"/>
      <c r="B111" s="97"/>
      <c r="C111" s="103"/>
      <c r="D111" s="30" t="s">
        <v>3349</v>
      </c>
      <c r="E111" s="30" t="s">
        <v>4815</v>
      </c>
      <c r="F111" s="31" t="s">
        <v>225</v>
      </c>
      <c r="G111" s="43" t="s">
        <v>226</v>
      </c>
      <c r="H111" s="34">
        <v>6</v>
      </c>
    </row>
    <row r="112" spans="1:8" s="1" customFormat="1" ht="25.5" customHeight="1">
      <c r="A112" s="101"/>
      <c r="B112" s="97">
        <v>100028</v>
      </c>
      <c r="C112" s="31" t="s">
        <v>27</v>
      </c>
      <c r="D112" s="30" t="s">
        <v>205</v>
      </c>
      <c r="E112" s="30"/>
      <c r="F112" s="31"/>
      <c r="G112" s="43"/>
      <c r="H112" s="34">
        <f>SUM(H113:H114)</f>
        <v>8</v>
      </c>
    </row>
    <row r="113" spans="1:8" s="1" customFormat="1" ht="25.5" customHeight="1">
      <c r="A113" s="101"/>
      <c r="B113" s="97"/>
      <c r="C113" s="31" t="s">
        <v>482</v>
      </c>
      <c r="D113" s="30" t="s">
        <v>3213</v>
      </c>
      <c r="E113" s="30" t="s">
        <v>4815</v>
      </c>
      <c r="F113" s="31" t="s">
        <v>483</v>
      </c>
      <c r="G113" s="43" t="s">
        <v>484</v>
      </c>
      <c r="H113" s="34">
        <v>6</v>
      </c>
    </row>
    <row r="114" spans="1:8" s="1" customFormat="1" ht="25.5" customHeight="1">
      <c r="A114" s="101"/>
      <c r="B114" s="97"/>
      <c r="C114" s="31" t="s">
        <v>485</v>
      </c>
      <c r="D114" s="30" t="s">
        <v>3983</v>
      </c>
      <c r="E114" s="30" t="s">
        <v>4814</v>
      </c>
      <c r="F114" s="31" t="s">
        <v>485</v>
      </c>
      <c r="G114" s="43" t="s">
        <v>486</v>
      </c>
      <c r="H114" s="34">
        <v>2</v>
      </c>
    </row>
    <row r="115" spans="1:8" s="1" customFormat="1" ht="25.5" customHeight="1">
      <c r="A115" s="101"/>
      <c r="B115" s="97">
        <v>100029</v>
      </c>
      <c r="C115" s="103" t="s">
        <v>28</v>
      </c>
      <c r="D115" s="30" t="s">
        <v>205</v>
      </c>
      <c r="E115" s="30"/>
      <c r="F115" s="31"/>
      <c r="G115" s="43"/>
      <c r="H115" s="34">
        <f>SUM(H116:H120)</f>
        <v>10</v>
      </c>
    </row>
    <row r="116" spans="1:8" s="1" customFormat="1" ht="25.5" customHeight="1">
      <c r="A116" s="101"/>
      <c r="B116" s="97"/>
      <c r="C116" s="103"/>
      <c r="D116" s="30" t="s">
        <v>4016</v>
      </c>
      <c r="E116" s="30" t="s">
        <v>4814</v>
      </c>
      <c r="F116" s="31" t="s">
        <v>472</v>
      </c>
      <c r="G116" s="43" t="s">
        <v>473</v>
      </c>
      <c r="H116" s="34">
        <v>2</v>
      </c>
    </row>
    <row r="117" spans="1:8" s="1" customFormat="1" ht="25.5" customHeight="1">
      <c r="A117" s="101"/>
      <c r="B117" s="97"/>
      <c r="C117" s="103"/>
      <c r="D117" s="30" t="s">
        <v>4017</v>
      </c>
      <c r="E117" s="30" t="s">
        <v>4814</v>
      </c>
      <c r="F117" s="31" t="s">
        <v>474</v>
      </c>
      <c r="G117" s="43" t="s">
        <v>475</v>
      </c>
      <c r="H117" s="34">
        <v>2</v>
      </c>
    </row>
    <row r="118" spans="1:8" s="1" customFormat="1" ht="25.5" customHeight="1">
      <c r="A118" s="101"/>
      <c r="B118" s="97"/>
      <c r="C118" s="103"/>
      <c r="D118" s="30" t="s">
        <v>4018</v>
      </c>
      <c r="E118" s="30" t="s">
        <v>4814</v>
      </c>
      <c r="F118" s="31" t="s">
        <v>476</v>
      </c>
      <c r="G118" s="43" t="s">
        <v>477</v>
      </c>
      <c r="H118" s="34">
        <v>2</v>
      </c>
    </row>
    <row r="119" spans="1:8" s="1" customFormat="1" ht="25.5" customHeight="1">
      <c r="A119" s="101"/>
      <c r="B119" s="97"/>
      <c r="C119" s="103"/>
      <c r="D119" s="30" t="s">
        <v>4019</v>
      </c>
      <c r="E119" s="30" t="s">
        <v>4814</v>
      </c>
      <c r="F119" s="31" t="s">
        <v>478</v>
      </c>
      <c r="G119" s="43" t="s">
        <v>479</v>
      </c>
      <c r="H119" s="34">
        <v>2</v>
      </c>
    </row>
    <row r="120" spans="1:8" s="1" customFormat="1" ht="25.5" customHeight="1">
      <c r="A120" s="101"/>
      <c r="B120" s="97"/>
      <c r="C120" s="103"/>
      <c r="D120" s="30" t="s">
        <v>4148</v>
      </c>
      <c r="E120" s="30" t="s">
        <v>4814</v>
      </c>
      <c r="F120" s="31" t="s">
        <v>480</v>
      </c>
      <c r="G120" s="43" t="s">
        <v>481</v>
      </c>
      <c r="H120" s="34">
        <v>2</v>
      </c>
    </row>
    <row r="121" spans="1:8" s="1" customFormat="1" ht="25.5" customHeight="1">
      <c r="A121" s="101"/>
      <c r="B121" s="97">
        <v>100037</v>
      </c>
      <c r="C121" s="103" t="s">
        <v>289</v>
      </c>
      <c r="D121" s="30" t="s">
        <v>205</v>
      </c>
      <c r="E121" s="30"/>
      <c r="F121" s="31"/>
      <c r="G121" s="43"/>
      <c r="H121" s="34">
        <f>SUM(H122:H124)</f>
        <v>14</v>
      </c>
    </row>
    <row r="122" spans="1:8" s="1" customFormat="1" ht="25.5" customHeight="1">
      <c r="A122" s="101"/>
      <c r="B122" s="97"/>
      <c r="C122" s="103"/>
      <c r="D122" s="30" t="s">
        <v>3318</v>
      </c>
      <c r="E122" s="30" t="s">
        <v>4815</v>
      </c>
      <c r="F122" s="31" t="s">
        <v>290</v>
      </c>
      <c r="G122" s="43" t="s">
        <v>291</v>
      </c>
      <c r="H122" s="34">
        <v>6</v>
      </c>
    </row>
    <row r="123" spans="1:8" s="1" customFormat="1" ht="25.5" customHeight="1">
      <c r="A123" s="101"/>
      <c r="B123" s="97"/>
      <c r="C123" s="103"/>
      <c r="D123" s="30" t="s">
        <v>3358</v>
      </c>
      <c r="E123" s="30" t="s">
        <v>4815</v>
      </c>
      <c r="F123" s="64" t="s">
        <v>292</v>
      </c>
      <c r="G123" s="43" t="s">
        <v>293</v>
      </c>
      <c r="H123" s="34">
        <v>6</v>
      </c>
    </row>
    <row r="124" spans="1:8" s="1" customFormat="1" ht="25.5" customHeight="1">
      <c r="A124" s="101"/>
      <c r="B124" s="97"/>
      <c r="C124" s="103"/>
      <c r="D124" s="30" t="s">
        <v>4007</v>
      </c>
      <c r="E124" s="30" t="s">
        <v>4814</v>
      </c>
      <c r="F124" s="64" t="s">
        <v>294</v>
      </c>
      <c r="G124" s="43" t="s">
        <v>295</v>
      </c>
      <c r="H124" s="34">
        <v>2</v>
      </c>
    </row>
    <row r="125" spans="1:8" s="1" customFormat="1" ht="25.5" customHeight="1">
      <c r="A125" s="101"/>
      <c r="B125" s="99">
        <v>100038</v>
      </c>
      <c r="C125" s="103" t="s">
        <v>32</v>
      </c>
      <c r="D125" s="30" t="s">
        <v>4413</v>
      </c>
      <c r="E125" s="35"/>
      <c r="F125" s="63"/>
      <c r="G125" s="43"/>
      <c r="H125" s="34">
        <f>SUM(H126:H128)</f>
        <v>14</v>
      </c>
    </row>
    <row r="126" spans="1:8" s="1" customFormat="1" ht="25.5" customHeight="1">
      <c r="A126" s="101"/>
      <c r="B126" s="99"/>
      <c r="C126" s="103"/>
      <c r="D126" s="30" t="s">
        <v>3267</v>
      </c>
      <c r="E126" s="30" t="s">
        <v>4815</v>
      </c>
      <c r="F126" s="31" t="s">
        <v>399</v>
      </c>
      <c r="G126" s="43" t="s">
        <v>400</v>
      </c>
      <c r="H126" s="34">
        <v>6</v>
      </c>
    </row>
    <row r="127" spans="1:8" s="1" customFormat="1" ht="25.5" customHeight="1">
      <c r="A127" s="101"/>
      <c r="B127" s="99"/>
      <c r="C127" s="103"/>
      <c r="D127" s="30" t="s">
        <v>3393</v>
      </c>
      <c r="E127" s="30" t="s">
        <v>4815</v>
      </c>
      <c r="F127" s="31" t="s">
        <v>401</v>
      </c>
      <c r="G127" s="43" t="s">
        <v>402</v>
      </c>
      <c r="H127" s="34">
        <v>6</v>
      </c>
    </row>
    <row r="128" spans="1:8" s="1" customFormat="1" ht="25.5" customHeight="1">
      <c r="A128" s="101"/>
      <c r="B128" s="99"/>
      <c r="C128" s="103"/>
      <c r="D128" s="30" t="s">
        <v>3987</v>
      </c>
      <c r="E128" s="30" t="s">
        <v>4814</v>
      </c>
      <c r="F128" s="31" t="s">
        <v>403</v>
      </c>
      <c r="G128" s="43" t="s">
        <v>404</v>
      </c>
      <c r="H128" s="34">
        <v>2</v>
      </c>
    </row>
    <row r="129" spans="1:8" s="1" customFormat="1" ht="25.5" customHeight="1">
      <c r="A129" s="101"/>
      <c r="B129" s="97">
        <v>100041</v>
      </c>
      <c r="C129" s="103" t="s">
        <v>33</v>
      </c>
      <c r="D129" s="30" t="s">
        <v>205</v>
      </c>
      <c r="E129" s="30"/>
      <c r="F129" s="64"/>
      <c r="G129" s="43"/>
      <c r="H129" s="34">
        <f>SUM(H130:H131)</f>
        <v>4</v>
      </c>
    </row>
    <row r="130" spans="1:8" s="1" customFormat="1" ht="25.5" customHeight="1">
      <c r="A130" s="101"/>
      <c r="B130" s="97"/>
      <c r="C130" s="103"/>
      <c r="D130" s="30" t="s">
        <v>4116</v>
      </c>
      <c r="E130" s="30" t="s">
        <v>4814</v>
      </c>
      <c r="F130" s="31" t="s">
        <v>296</v>
      </c>
      <c r="G130" s="43" t="s">
        <v>297</v>
      </c>
      <c r="H130" s="34">
        <v>2</v>
      </c>
    </row>
    <row r="131" spans="1:8" s="1" customFormat="1" ht="25.5" customHeight="1">
      <c r="A131" s="101"/>
      <c r="B131" s="97"/>
      <c r="C131" s="103"/>
      <c r="D131" s="30" t="s">
        <v>4117</v>
      </c>
      <c r="E131" s="30" t="s">
        <v>4814</v>
      </c>
      <c r="F131" s="31" t="s">
        <v>298</v>
      </c>
      <c r="G131" s="43" t="s">
        <v>299</v>
      </c>
      <c r="H131" s="34">
        <v>2</v>
      </c>
    </row>
    <row r="132" spans="1:8" s="1" customFormat="1" ht="25.5" customHeight="1">
      <c r="A132" s="101"/>
      <c r="B132" s="97">
        <v>100043</v>
      </c>
      <c r="C132" s="103" t="s">
        <v>34</v>
      </c>
      <c r="D132" s="30" t="s">
        <v>205</v>
      </c>
      <c r="E132" s="30"/>
      <c r="F132" s="31"/>
      <c r="G132" s="43"/>
      <c r="H132" s="34">
        <f>SUM(H133:H149)</f>
        <v>66</v>
      </c>
    </row>
    <row r="133" spans="1:8" s="1" customFormat="1" ht="25.5" customHeight="1">
      <c r="A133" s="101"/>
      <c r="B133" s="97"/>
      <c r="C133" s="103"/>
      <c r="D133" s="30" t="s">
        <v>3234</v>
      </c>
      <c r="E133" s="30" t="s">
        <v>4815</v>
      </c>
      <c r="F133" s="31" t="s">
        <v>300</v>
      </c>
      <c r="G133" s="43" t="s">
        <v>301</v>
      </c>
      <c r="H133" s="34">
        <v>6</v>
      </c>
    </row>
    <row r="134" spans="1:8" s="1" customFormat="1" ht="25.5" customHeight="1">
      <c r="A134" s="101"/>
      <c r="B134" s="97"/>
      <c r="C134" s="103"/>
      <c r="D134" s="30" t="s">
        <v>3285</v>
      </c>
      <c r="E134" s="30" t="s">
        <v>4815</v>
      </c>
      <c r="F134" s="31" t="s">
        <v>302</v>
      </c>
      <c r="G134" s="43" t="s">
        <v>303</v>
      </c>
      <c r="H134" s="34">
        <v>6</v>
      </c>
    </row>
    <row r="135" spans="1:8" s="1" customFormat="1" ht="25.5" customHeight="1">
      <c r="A135" s="101"/>
      <c r="B135" s="97"/>
      <c r="C135" s="103"/>
      <c r="D135" s="30" t="s">
        <v>3310</v>
      </c>
      <c r="E135" s="30" t="s">
        <v>4815</v>
      </c>
      <c r="F135" s="31" t="s">
        <v>304</v>
      </c>
      <c r="G135" s="43" t="s">
        <v>305</v>
      </c>
      <c r="H135" s="34">
        <v>6</v>
      </c>
    </row>
    <row r="136" spans="1:8" s="1" customFormat="1" ht="25.5" customHeight="1">
      <c r="A136" s="101"/>
      <c r="B136" s="97"/>
      <c r="C136" s="103"/>
      <c r="D136" s="30" t="s">
        <v>3312</v>
      </c>
      <c r="E136" s="30" t="s">
        <v>4815</v>
      </c>
      <c r="F136" s="31" t="s">
        <v>306</v>
      </c>
      <c r="G136" s="43" t="s">
        <v>307</v>
      </c>
      <c r="H136" s="34">
        <v>6</v>
      </c>
    </row>
    <row r="137" spans="1:8" s="1" customFormat="1" ht="25.5" customHeight="1">
      <c r="A137" s="101"/>
      <c r="B137" s="97"/>
      <c r="C137" s="103"/>
      <c r="D137" s="30" t="s">
        <v>3336</v>
      </c>
      <c r="E137" s="30" t="s">
        <v>4815</v>
      </c>
      <c r="F137" s="31" t="s">
        <v>308</v>
      </c>
      <c r="G137" s="43" t="s">
        <v>309</v>
      </c>
      <c r="H137" s="34">
        <v>6</v>
      </c>
    </row>
    <row r="138" spans="1:8" s="1" customFormat="1" ht="25.5" customHeight="1">
      <c r="A138" s="101"/>
      <c r="B138" s="97"/>
      <c r="C138" s="103"/>
      <c r="D138" s="30" t="s">
        <v>3340</v>
      </c>
      <c r="E138" s="30" t="s">
        <v>4815</v>
      </c>
      <c r="F138" s="31" t="s">
        <v>310</v>
      </c>
      <c r="G138" s="43" t="s">
        <v>311</v>
      </c>
      <c r="H138" s="34">
        <v>6</v>
      </c>
    </row>
    <row r="139" spans="1:8" s="1" customFormat="1" ht="25.5" customHeight="1">
      <c r="A139" s="101"/>
      <c r="B139" s="97"/>
      <c r="C139" s="103"/>
      <c r="D139" s="30" t="s">
        <v>3367</v>
      </c>
      <c r="E139" s="30" t="s">
        <v>4815</v>
      </c>
      <c r="F139" s="31" t="s">
        <v>312</v>
      </c>
      <c r="G139" s="43" t="s">
        <v>313</v>
      </c>
      <c r="H139" s="34">
        <v>6</v>
      </c>
    </row>
    <row r="140" spans="1:8" s="1" customFormat="1" ht="25.5" customHeight="1">
      <c r="A140" s="101"/>
      <c r="B140" s="97"/>
      <c r="C140" s="103"/>
      <c r="D140" s="30" t="s">
        <v>3398</v>
      </c>
      <c r="E140" s="30" t="s">
        <v>4815</v>
      </c>
      <c r="F140" s="31" t="s">
        <v>314</v>
      </c>
      <c r="G140" s="43" t="s">
        <v>315</v>
      </c>
      <c r="H140" s="34">
        <v>6</v>
      </c>
    </row>
    <row r="141" spans="1:8" s="1" customFormat="1" ht="25.5" customHeight="1">
      <c r="A141" s="101"/>
      <c r="B141" s="97"/>
      <c r="C141" s="103"/>
      <c r="D141" s="30" t="s">
        <v>4118</v>
      </c>
      <c r="E141" s="30" t="s">
        <v>4814</v>
      </c>
      <c r="F141" s="31" t="s">
        <v>316</v>
      </c>
      <c r="G141" s="43" t="s">
        <v>317</v>
      </c>
      <c r="H141" s="34">
        <v>2</v>
      </c>
    </row>
    <row r="142" spans="1:8" s="1" customFormat="1" ht="25.5" customHeight="1">
      <c r="A142" s="101"/>
      <c r="B142" s="97"/>
      <c r="C142" s="103"/>
      <c r="D142" s="30" t="s">
        <v>4119</v>
      </c>
      <c r="E142" s="30" t="s">
        <v>4814</v>
      </c>
      <c r="F142" s="31" t="s">
        <v>318</v>
      </c>
      <c r="G142" s="43" t="s">
        <v>319</v>
      </c>
      <c r="H142" s="34">
        <v>2</v>
      </c>
    </row>
    <row r="143" spans="1:8" s="1" customFormat="1" ht="25.5" customHeight="1">
      <c r="A143" s="101"/>
      <c r="B143" s="97"/>
      <c r="C143" s="103"/>
      <c r="D143" s="30" t="s">
        <v>4120</v>
      </c>
      <c r="E143" s="30" t="s">
        <v>4814</v>
      </c>
      <c r="F143" s="31" t="s">
        <v>320</v>
      </c>
      <c r="G143" s="43" t="s">
        <v>321</v>
      </c>
      <c r="H143" s="34">
        <v>2</v>
      </c>
    </row>
    <row r="144" spans="1:8" s="1" customFormat="1" ht="25.5" customHeight="1">
      <c r="A144" s="101"/>
      <c r="B144" s="97"/>
      <c r="C144" s="103"/>
      <c r="D144" s="30" t="s">
        <v>4121</v>
      </c>
      <c r="E144" s="30" t="s">
        <v>4814</v>
      </c>
      <c r="F144" s="31" t="s">
        <v>322</v>
      </c>
      <c r="G144" s="43" t="s">
        <v>323</v>
      </c>
      <c r="H144" s="34">
        <v>2</v>
      </c>
    </row>
    <row r="145" spans="1:8" s="1" customFormat="1" ht="25.5" customHeight="1">
      <c r="A145" s="101"/>
      <c r="B145" s="97"/>
      <c r="C145" s="103"/>
      <c r="D145" s="30" t="s">
        <v>4122</v>
      </c>
      <c r="E145" s="30" t="s">
        <v>4814</v>
      </c>
      <c r="F145" s="31" t="s">
        <v>324</v>
      </c>
      <c r="G145" s="43" t="s">
        <v>325</v>
      </c>
      <c r="H145" s="34">
        <v>2</v>
      </c>
    </row>
    <row r="146" spans="1:8" s="1" customFormat="1" ht="25.5" customHeight="1">
      <c r="A146" s="101"/>
      <c r="B146" s="97"/>
      <c r="C146" s="103"/>
      <c r="D146" s="30" t="s">
        <v>4123</v>
      </c>
      <c r="E146" s="30" t="s">
        <v>4814</v>
      </c>
      <c r="F146" s="31" t="s">
        <v>326</v>
      </c>
      <c r="G146" s="43" t="s">
        <v>327</v>
      </c>
      <c r="H146" s="34">
        <v>2</v>
      </c>
    </row>
    <row r="147" spans="1:8" s="1" customFormat="1" ht="25.5" customHeight="1">
      <c r="A147" s="101"/>
      <c r="B147" s="97"/>
      <c r="C147" s="103"/>
      <c r="D147" s="30" t="s">
        <v>4124</v>
      </c>
      <c r="E147" s="30" t="s">
        <v>4814</v>
      </c>
      <c r="F147" s="31" t="s">
        <v>328</v>
      </c>
      <c r="G147" s="43" t="s">
        <v>329</v>
      </c>
      <c r="H147" s="34">
        <v>2</v>
      </c>
    </row>
    <row r="148" spans="1:8" s="1" customFormat="1" ht="25.5" customHeight="1">
      <c r="A148" s="101"/>
      <c r="B148" s="97"/>
      <c r="C148" s="103"/>
      <c r="D148" s="30" t="s">
        <v>4125</v>
      </c>
      <c r="E148" s="30" t="s">
        <v>4814</v>
      </c>
      <c r="F148" s="31" t="s">
        <v>330</v>
      </c>
      <c r="G148" s="43" t="s">
        <v>331</v>
      </c>
      <c r="H148" s="34">
        <v>2</v>
      </c>
    </row>
    <row r="149" spans="1:8" s="1" customFormat="1" ht="25.5" customHeight="1">
      <c r="A149" s="101"/>
      <c r="B149" s="97"/>
      <c r="C149" s="103"/>
      <c r="D149" s="30" t="s">
        <v>4126</v>
      </c>
      <c r="E149" s="30" t="s">
        <v>4814</v>
      </c>
      <c r="F149" s="31" t="s">
        <v>332</v>
      </c>
      <c r="G149" s="43" t="s">
        <v>333</v>
      </c>
      <c r="H149" s="34">
        <v>2</v>
      </c>
    </row>
    <row r="150" spans="1:8" s="1" customFormat="1" ht="25.5" customHeight="1">
      <c r="A150" s="101"/>
      <c r="B150" s="30">
        <v>100049</v>
      </c>
      <c r="C150" s="31" t="s">
        <v>334</v>
      </c>
      <c r="D150" s="30" t="s">
        <v>4015</v>
      </c>
      <c r="E150" s="30" t="s">
        <v>4814</v>
      </c>
      <c r="F150" s="31" t="s">
        <v>335</v>
      </c>
      <c r="G150" s="43" t="s">
        <v>336</v>
      </c>
      <c r="H150" s="34">
        <v>2</v>
      </c>
    </row>
    <row r="151" spans="1:8" s="1" customFormat="1" ht="25.5" customHeight="1">
      <c r="A151" s="101"/>
      <c r="B151" s="97">
        <v>100050</v>
      </c>
      <c r="C151" s="103" t="s">
        <v>35</v>
      </c>
      <c r="D151" s="30" t="s">
        <v>205</v>
      </c>
      <c r="E151" s="30"/>
      <c r="F151" s="31"/>
      <c r="G151" s="43"/>
      <c r="H151" s="34">
        <f>SUM(H152:H156)</f>
        <v>18</v>
      </c>
    </row>
    <row r="152" spans="1:8" s="1" customFormat="1" ht="25.5" customHeight="1">
      <c r="A152" s="101"/>
      <c r="B152" s="97"/>
      <c r="C152" s="103"/>
      <c r="D152" s="30" t="s">
        <v>4127</v>
      </c>
      <c r="E152" s="30" t="s">
        <v>4814</v>
      </c>
      <c r="F152" s="31" t="s">
        <v>487</v>
      </c>
      <c r="G152" s="43" t="s">
        <v>488</v>
      </c>
      <c r="H152" s="34">
        <v>2</v>
      </c>
    </row>
    <row r="153" spans="1:8" s="1" customFormat="1" ht="25.5" customHeight="1">
      <c r="A153" s="101"/>
      <c r="B153" s="97"/>
      <c r="C153" s="103"/>
      <c r="D153" s="30" t="s">
        <v>4128</v>
      </c>
      <c r="E153" s="30" t="s">
        <v>4814</v>
      </c>
      <c r="F153" s="31" t="s">
        <v>489</v>
      </c>
      <c r="G153" s="43" t="s">
        <v>490</v>
      </c>
      <c r="H153" s="34">
        <v>2</v>
      </c>
    </row>
    <row r="154" spans="1:8" s="1" customFormat="1" ht="25.5" customHeight="1">
      <c r="A154" s="101"/>
      <c r="B154" s="97"/>
      <c r="C154" s="31" t="s">
        <v>491</v>
      </c>
      <c r="D154" s="30" t="s">
        <v>3282</v>
      </c>
      <c r="E154" s="34" t="s">
        <v>4815</v>
      </c>
      <c r="F154" s="64" t="s">
        <v>492</v>
      </c>
      <c r="G154" s="43" t="s">
        <v>493</v>
      </c>
      <c r="H154" s="34">
        <v>6</v>
      </c>
    </row>
    <row r="155" spans="1:8" s="1" customFormat="1" ht="25.5" customHeight="1">
      <c r="A155" s="101"/>
      <c r="B155" s="97"/>
      <c r="C155" s="31" t="s">
        <v>494</v>
      </c>
      <c r="D155" s="30" t="s">
        <v>3989</v>
      </c>
      <c r="E155" s="30" t="s">
        <v>4814</v>
      </c>
      <c r="F155" s="31" t="s">
        <v>495</v>
      </c>
      <c r="G155" s="43" t="s">
        <v>496</v>
      </c>
      <c r="H155" s="34">
        <v>2</v>
      </c>
    </row>
    <row r="156" spans="1:8" s="1" customFormat="1" ht="25.5" customHeight="1">
      <c r="A156" s="101"/>
      <c r="B156" s="97"/>
      <c r="C156" s="31" t="s">
        <v>497</v>
      </c>
      <c r="D156" s="30" t="s">
        <v>3248</v>
      </c>
      <c r="E156" s="30" t="s">
        <v>4815</v>
      </c>
      <c r="F156" s="31" t="s">
        <v>498</v>
      </c>
      <c r="G156" s="43" t="s">
        <v>499</v>
      </c>
      <c r="H156" s="34">
        <v>6</v>
      </c>
    </row>
    <row r="157" spans="1:8" s="1" customFormat="1" ht="25.5" customHeight="1">
      <c r="A157" s="101"/>
      <c r="B157" s="97">
        <v>100051</v>
      </c>
      <c r="C157" s="103" t="s">
        <v>36</v>
      </c>
      <c r="D157" s="30" t="s">
        <v>205</v>
      </c>
      <c r="E157" s="30"/>
      <c r="F157" s="31"/>
      <c r="G157" s="43"/>
      <c r="H157" s="34">
        <f>SUM(H158:H161)</f>
        <v>16</v>
      </c>
    </row>
    <row r="158" spans="1:8" s="1" customFormat="1" ht="25.5" customHeight="1">
      <c r="A158" s="101"/>
      <c r="B158" s="97"/>
      <c r="C158" s="103"/>
      <c r="D158" s="30" t="s">
        <v>3257</v>
      </c>
      <c r="E158" s="30" t="s">
        <v>4815</v>
      </c>
      <c r="F158" s="31" t="s">
        <v>227</v>
      </c>
      <c r="G158" s="43" t="s">
        <v>228</v>
      </c>
      <c r="H158" s="34">
        <v>6</v>
      </c>
    </row>
    <row r="159" spans="1:8" s="1" customFormat="1" ht="25.5" customHeight="1">
      <c r="A159" s="101"/>
      <c r="B159" s="97"/>
      <c r="C159" s="103"/>
      <c r="D159" s="30" t="s">
        <v>4114</v>
      </c>
      <c r="E159" s="30" t="s">
        <v>4814</v>
      </c>
      <c r="F159" s="31" t="s">
        <v>229</v>
      </c>
      <c r="G159" s="43" t="s">
        <v>230</v>
      </c>
      <c r="H159" s="34">
        <v>2</v>
      </c>
    </row>
    <row r="160" spans="1:8" s="1" customFormat="1" ht="25.5" customHeight="1">
      <c r="A160" s="101"/>
      <c r="B160" s="97"/>
      <c r="C160" s="31" t="s">
        <v>231</v>
      </c>
      <c r="D160" s="30" t="s">
        <v>3214</v>
      </c>
      <c r="E160" s="30" t="s">
        <v>4815</v>
      </c>
      <c r="F160" s="31" t="s">
        <v>232</v>
      </c>
      <c r="G160" s="43" t="s">
        <v>233</v>
      </c>
      <c r="H160" s="34">
        <v>6</v>
      </c>
    </row>
    <row r="161" spans="1:8" s="1" customFormat="1" ht="25.5" customHeight="1">
      <c r="A161" s="101"/>
      <c r="B161" s="97"/>
      <c r="C161" s="31" t="s">
        <v>234</v>
      </c>
      <c r="D161" s="30" t="s">
        <v>3978</v>
      </c>
      <c r="E161" s="30" t="s">
        <v>4814</v>
      </c>
      <c r="F161" s="31" t="s">
        <v>235</v>
      </c>
      <c r="G161" s="43" t="s">
        <v>236</v>
      </c>
      <c r="H161" s="34">
        <v>2</v>
      </c>
    </row>
    <row r="162" spans="1:8" s="1" customFormat="1" ht="25.5" customHeight="1">
      <c r="A162" s="101"/>
      <c r="B162" s="97">
        <v>100060</v>
      </c>
      <c r="C162" s="103" t="s">
        <v>37</v>
      </c>
      <c r="D162" s="30" t="s">
        <v>205</v>
      </c>
      <c r="E162" s="30"/>
      <c r="F162" s="31"/>
      <c r="G162" s="43"/>
      <c r="H162" s="34">
        <f>SUM(H163:H165)</f>
        <v>6</v>
      </c>
    </row>
    <row r="163" spans="1:8" s="1" customFormat="1" ht="25.5" customHeight="1">
      <c r="A163" s="101"/>
      <c r="B163" s="97"/>
      <c r="C163" s="103"/>
      <c r="D163" s="30" t="s">
        <v>4048</v>
      </c>
      <c r="E163" s="30" t="s">
        <v>4814</v>
      </c>
      <c r="F163" s="31" t="s">
        <v>250</v>
      </c>
      <c r="G163" s="43" t="s">
        <v>251</v>
      </c>
      <c r="H163" s="34">
        <v>2</v>
      </c>
    </row>
    <row r="164" spans="1:8" s="1" customFormat="1" ht="25.5" customHeight="1">
      <c r="A164" s="101"/>
      <c r="B164" s="97"/>
      <c r="C164" s="103"/>
      <c r="D164" s="30" t="s">
        <v>4049</v>
      </c>
      <c r="E164" s="30" t="s">
        <v>4814</v>
      </c>
      <c r="F164" s="31" t="s">
        <v>252</v>
      </c>
      <c r="G164" s="43" t="s">
        <v>253</v>
      </c>
      <c r="H164" s="34">
        <v>2</v>
      </c>
    </row>
    <row r="165" spans="1:8" s="1" customFormat="1" ht="25.5" customHeight="1">
      <c r="A165" s="101"/>
      <c r="B165" s="97"/>
      <c r="C165" s="103"/>
      <c r="D165" s="30" t="s">
        <v>4156</v>
      </c>
      <c r="E165" s="30" t="s">
        <v>4814</v>
      </c>
      <c r="F165" s="31" t="s">
        <v>254</v>
      </c>
      <c r="G165" s="43" t="s">
        <v>255</v>
      </c>
      <c r="H165" s="34">
        <v>2</v>
      </c>
    </row>
    <row r="166" spans="1:8" s="1" customFormat="1" ht="25.5" customHeight="1">
      <c r="A166" s="101"/>
      <c r="B166" s="30">
        <v>100065</v>
      </c>
      <c r="C166" s="31" t="s">
        <v>278</v>
      </c>
      <c r="D166" s="30" t="s">
        <v>4058</v>
      </c>
      <c r="E166" s="30" t="s">
        <v>4814</v>
      </c>
      <c r="F166" s="31" t="s">
        <v>279</v>
      </c>
      <c r="G166" s="43" t="s">
        <v>280</v>
      </c>
      <c r="H166" s="34">
        <v>2</v>
      </c>
    </row>
    <row r="167" spans="1:8" s="1" customFormat="1" ht="25.5" customHeight="1">
      <c r="A167" s="101"/>
      <c r="B167" s="97">
        <v>258021</v>
      </c>
      <c r="C167" s="103" t="s">
        <v>39</v>
      </c>
      <c r="D167" s="30" t="s">
        <v>205</v>
      </c>
      <c r="E167" s="30"/>
      <c r="F167" s="31"/>
      <c r="G167" s="43"/>
      <c r="H167" s="34">
        <f>SUM(H168:H169)</f>
        <v>4</v>
      </c>
    </row>
    <row r="168" spans="1:8" s="1" customFormat="1" ht="25.5" customHeight="1">
      <c r="A168" s="101"/>
      <c r="B168" s="97"/>
      <c r="C168" s="103"/>
      <c r="D168" s="30" t="s">
        <v>3985</v>
      </c>
      <c r="E168" s="30" t="s">
        <v>4814</v>
      </c>
      <c r="F168" s="31" t="s">
        <v>285</v>
      </c>
      <c r="G168" s="43" t="s">
        <v>286</v>
      </c>
      <c r="H168" s="34">
        <v>2</v>
      </c>
    </row>
    <row r="169" spans="1:8" s="1" customFormat="1" ht="25.5" customHeight="1">
      <c r="A169" s="102"/>
      <c r="B169" s="97"/>
      <c r="C169" s="103"/>
      <c r="D169" s="30" t="s">
        <v>3986</v>
      </c>
      <c r="E169" s="30" t="s">
        <v>4814</v>
      </c>
      <c r="F169" s="31" t="s">
        <v>287</v>
      </c>
      <c r="G169" s="43" t="s">
        <v>288</v>
      </c>
      <c r="H169" s="34">
        <v>2</v>
      </c>
    </row>
    <row r="170" spans="1:8" s="1" customFormat="1" ht="25.5" customHeight="1">
      <c r="A170" s="104" t="s">
        <v>38</v>
      </c>
      <c r="B170" s="104"/>
      <c r="C170" s="104"/>
      <c r="D170" s="32"/>
      <c r="E170" s="32"/>
      <c r="F170" s="65"/>
      <c r="G170" s="42"/>
      <c r="H170" s="33">
        <f>SUM(H171,H172,H173,H176)</f>
        <v>22</v>
      </c>
    </row>
    <row r="171" spans="1:8" s="1" customFormat="1" ht="25.5" customHeight="1">
      <c r="A171" s="97" t="s">
        <v>4416</v>
      </c>
      <c r="B171" s="97"/>
      <c r="C171" s="31" t="s">
        <v>4424</v>
      </c>
      <c r="D171" s="30" t="s">
        <v>3984</v>
      </c>
      <c r="E171" s="30" t="s">
        <v>4814</v>
      </c>
      <c r="F171" s="31" t="s">
        <v>500</v>
      </c>
      <c r="G171" s="43" t="s">
        <v>501</v>
      </c>
      <c r="H171" s="34">
        <v>2</v>
      </c>
    </row>
    <row r="172" spans="1:8" s="1" customFormat="1" ht="55.5" customHeight="1">
      <c r="A172" s="97" t="s">
        <v>4429</v>
      </c>
      <c r="B172" s="97"/>
      <c r="C172" s="31" t="s">
        <v>4427</v>
      </c>
      <c r="D172" s="30" t="s">
        <v>3222</v>
      </c>
      <c r="E172" s="30" t="s">
        <v>4815</v>
      </c>
      <c r="F172" s="31" t="s">
        <v>502</v>
      </c>
      <c r="G172" s="43" t="s">
        <v>503</v>
      </c>
      <c r="H172" s="34">
        <v>6</v>
      </c>
    </row>
    <row r="173" spans="1:8" s="1" customFormat="1" ht="27" customHeight="1">
      <c r="A173" s="97" t="s">
        <v>4414</v>
      </c>
      <c r="B173" s="97"/>
      <c r="C173" s="31" t="s">
        <v>4413</v>
      </c>
      <c r="D173" s="30"/>
      <c r="E173" s="30"/>
      <c r="F173" s="31"/>
      <c r="G173" s="43"/>
      <c r="H173" s="34">
        <f>SUM(H174:H175)</f>
        <v>12</v>
      </c>
    </row>
    <row r="174" spans="1:8" s="1" customFormat="1" ht="25.5" customHeight="1">
      <c r="A174" s="97"/>
      <c r="B174" s="97"/>
      <c r="C174" s="31" t="s">
        <v>4430</v>
      </c>
      <c r="D174" s="30" t="s">
        <v>3230</v>
      </c>
      <c r="E174" s="30" t="s">
        <v>4815</v>
      </c>
      <c r="F174" s="31" t="s">
        <v>504</v>
      </c>
      <c r="G174" s="43" t="s">
        <v>505</v>
      </c>
      <c r="H174" s="34">
        <v>6</v>
      </c>
    </row>
    <row r="175" spans="1:8" s="1" customFormat="1" ht="25.5" customHeight="1">
      <c r="A175" s="97"/>
      <c r="B175" s="97"/>
      <c r="C175" s="31" t="s">
        <v>43</v>
      </c>
      <c r="D175" s="30" t="s">
        <v>3218</v>
      </c>
      <c r="E175" s="30" t="s">
        <v>4815</v>
      </c>
      <c r="F175" s="31" t="s">
        <v>506</v>
      </c>
      <c r="G175" s="43" t="s">
        <v>507</v>
      </c>
      <c r="H175" s="34">
        <v>6</v>
      </c>
    </row>
    <row r="176" spans="1:8" s="1" customFormat="1" ht="25.5" customHeight="1">
      <c r="A176" s="97" t="s">
        <v>4415</v>
      </c>
      <c r="B176" s="97"/>
      <c r="C176" s="31" t="s">
        <v>4431</v>
      </c>
      <c r="D176" s="30" t="s">
        <v>3992</v>
      </c>
      <c r="E176" s="30" t="s">
        <v>4814</v>
      </c>
      <c r="F176" s="31" t="s">
        <v>508</v>
      </c>
      <c r="G176" s="43" t="s">
        <v>509</v>
      </c>
      <c r="H176" s="34">
        <v>2</v>
      </c>
    </row>
    <row r="177" spans="1:8" ht="25.5" customHeight="1">
      <c r="A177" s="104" t="s">
        <v>45</v>
      </c>
      <c r="B177" s="104"/>
      <c r="C177" s="104"/>
      <c r="D177" s="104"/>
      <c r="E177" s="30"/>
      <c r="F177" s="31"/>
      <c r="G177" s="43"/>
      <c r="H177" s="32">
        <f>H178+H373+H468+H522+H656+H771+H868+H950+H976+H1162+H1056+H1362+H1261+H1444</f>
        <v>2722</v>
      </c>
    </row>
    <row r="178" spans="1:8" ht="25.5" customHeight="1">
      <c r="A178" s="100" t="s">
        <v>46</v>
      </c>
      <c r="B178" s="104" t="s">
        <v>47</v>
      </c>
      <c r="C178" s="104"/>
      <c r="D178" s="32"/>
      <c r="E178" s="30"/>
      <c r="F178" s="31"/>
      <c r="G178" s="43"/>
      <c r="H178" s="32">
        <f>SUM(H179,H264,H316,H344,H358,H280,H233,H248,H295,H330)</f>
        <v>466</v>
      </c>
    </row>
    <row r="179" spans="1:8" ht="25.5" customHeight="1">
      <c r="A179" s="101"/>
      <c r="B179" s="97" t="s">
        <v>4435</v>
      </c>
      <c r="C179" s="65" t="s">
        <v>4434</v>
      </c>
      <c r="D179" s="30"/>
      <c r="E179" s="30"/>
      <c r="F179" s="31"/>
      <c r="G179" s="43"/>
      <c r="H179" s="32">
        <f>SUM(H180:H182,H183,H188,H191:H193,H194,H206:H232)</f>
        <v>168</v>
      </c>
    </row>
    <row r="180" spans="1:8" ht="25.5" customHeight="1">
      <c r="A180" s="101"/>
      <c r="B180" s="97"/>
      <c r="C180" s="31" t="s">
        <v>510</v>
      </c>
      <c r="D180" s="30" t="s">
        <v>3988</v>
      </c>
      <c r="E180" s="30" t="s">
        <v>4814</v>
      </c>
      <c r="F180" s="31" t="s">
        <v>511</v>
      </c>
      <c r="G180" s="43" t="s">
        <v>512</v>
      </c>
      <c r="H180" s="34">
        <v>2</v>
      </c>
    </row>
    <row r="181" spans="1:8" ht="25.5" customHeight="1">
      <c r="A181" s="101"/>
      <c r="B181" s="97"/>
      <c r="C181" s="31" t="s">
        <v>513</v>
      </c>
      <c r="D181" s="30" t="s">
        <v>3993</v>
      </c>
      <c r="E181" s="30" t="s">
        <v>4814</v>
      </c>
      <c r="F181" s="31" t="s">
        <v>514</v>
      </c>
      <c r="G181" s="43" t="s">
        <v>515</v>
      </c>
      <c r="H181" s="34">
        <v>2</v>
      </c>
    </row>
    <row r="182" spans="1:8" ht="25.5" customHeight="1">
      <c r="A182" s="101"/>
      <c r="B182" s="97"/>
      <c r="C182" s="31" t="s">
        <v>516</v>
      </c>
      <c r="D182" s="30" t="s">
        <v>4037</v>
      </c>
      <c r="E182" s="30" t="s">
        <v>4814</v>
      </c>
      <c r="F182" s="31" t="s">
        <v>517</v>
      </c>
      <c r="G182" s="43" t="s">
        <v>518</v>
      </c>
      <c r="H182" s="34">
        <v>2</v>
      </c>
    </row>
    <row r="183" spans="1:8" ht="25.5" customHeight="1">
      <c r="A183" s="101"/>
      <c r="B183" s="97"/>
      <c r="C183" s="103" t="s">
        <v>519</v>
      </c>
      <c r="D183" s="30" t="s">
        <v>205</v>
      </c>
      <c r="E183" s="30"/>
      <c r="F183" s="31"/>
      <c r="G183" s="43"/>
      <c r="H183" s="34">
        <f>SUM(H184:H187)</f>
        <v>8</v>
      </c>
    </row>
    <row r="184" spans="1:8" ht="25.5" customHeight="1">
      <c r="A184" s="101"/>
      <c r="B184" s="97"/>
      <c r="C184" s="103"/>
      <c r="D184" s="30" t="s">
        <v>4044</v>
      </c>
      <c r="E184" s="30" t="s">
        <v>4814</v>
      </c>
      <c r="F184" s="31" t="s">
        <v>520</v>
      </c>
      <c r="G184" s="43" t="s">
        <v>521</v>
      </c>
      <c r="H184" s="34">
        <v>2</v>
      </c>
    </row>
    <row r="185" spans="1:8" ht="25.5" customHeight="1">
      <c r="A185" s="101"/>
      <c r="B185" s="97"/>
      <c r="C185" s="103"/>
      <c r="D185" s="30" t="s">
        <v>4045</v>
      </c>
      <c r="E185" s="30" t="s">
        <v>4814</v>
      </c>
      <c r="F185" s="31" t="s">
        <v>522</v>
      </c>
      <c r="G185" s="43" t="s">
        <v>523</v>
      </c>
      <c r="H185" s="34">
        <v>2</v>
      </c>
    </row>
    <row r="186" spans="1:8" ht="25.5" customHeight="1">
      <c r="A186" s="101"/>
      <c r="B186" s="97"/>
      <c r="C186" s="103"/>
      <c r="D186" s="30" t="s">
        <v>4046</v>
      </c>
      <c r="E186" s="30" t="s">
        <v>4814</v>
      </c>
      <c r="F186" s="31" t="s">
        <v>524</v>
      </c>
      <c r="G186" s="43" t="s">
        <v>525</v>
      </c>
      <c r="H186" s="34">
        <v>2</v>
      </c>
    </row>
    <row r="187" spans="1:8" ht="25.5" customHeight="1">
      <c r="A187" s="101"/>
      <c r="B187" s="97"/>
      <c r="C187" s="103"/>
      <c r="D187" s="30" t="s">
        <v>4047</v>
      </c>
      <c r="E187" s="30" t="s">
        <v>4814</v>
      </c>
      <c r="F187" s="31" t="s">
        <v>526</v>
      </c>
      <c r="G187" s="43" t="s">
        <v>527</v>
      </c>
      <c r="H187" s="34">
        <v>2</v>
      </c>
    </row>
    <row r="188" spans="1:8" ht="25.5" customHeight="1">
      <c r="A188" s="101"/>
      <c r="B188" s="97"/>
      <c r="C188" s="103" t="s">
        <v>528</v>
      </c>
      <c r="D188" s="30" t="s">
        <v>205</v>
      </c>
      <c r="E188" s="30"/>
      <c r="F188" s="31"/>
      <c r="G188" s="43"/>
      <c r="H188" s="34">
        <f>SUM(H189:H190)</f>
        <v>8</v>
      </c>
    </row>
    <row r="189" spans="1:8" ht="25.5" customHeight="1">
      <c r="A189" s="101"/>
      <c r="B189" s="97"/>
      <c r="C189" s="103"/>
      <c r="D189" s="30" t="s">
        <v>3233</v>
      </c>
      <c r="E189" s="30" t="s">
        <v>4815</v>
      </c>
      <c r="F189" s="31" t="s">
        <v>529</v>
      </c>
      <c r="G189" s="43" t="s">
        <v>530</v>
      </c>
      <c r="H189" s="34">
        <v>6</v>
      </c>
    </row>
    <row r="190" spans="1:8" ht="25.5" customHeight="1">
      <c r="A190" s="101"/>
      <c r="B190" s="97"/>
      <c r="C190" s="103"/>
      <c r="D190" s="30" t="s">
        <v>3417</v>
      </c>
      <c r="E190" s="30" t="s">
        <v>4814</v>
      </c>
      <c r="F190" s="31" t="s">
        <v>531</v>
      </c>
      <c r="G190" s="43" t="s">
        <v>532</v>
      </c>
      <c r="H190" s="34">
        <v>2</v>
      </c>
    </row>
    <row r="191" spans="1:8" ht="25.5" customHeight="1">
      <c r="A191" s="101"/>
      <c r="B191" s="97"/>
      <c r="C191" s="31" t="s">
        <v>533</v>
      </c>
      <c r="D191" s="30" t="s">
        <v>3451</v>
      </c>
      <c r="E191" s="30" t="s">
        <v>4814</v>
      </c>
      <c r="F191" s="31" t="s">
        <v>534</v>
      </c>
      <c r="G191" s="43" t="s">
        <v>535</v>
      </c>
      <c r="H191" s="34">
        <v>2</v>
      </c>
    </row>
    <row r="192" spans="1:8" ht="25.5" customHeight="1">
      <c r="A192" s="101"/>
      <c r="B192" s="97"/>
      <c r="C192" s="31" t="s">
        <v>536</v>
      </c>
      <c r="D192" s="30" t="s">
        <v>3242</v>
      </c>
      <c r="E192" s="30" t="s">
        <v>4815</v>
      </c>
      <c r="F192" s="31" t="s">
        <v>537</v>
      </c>
      <c r="G192" s="43" t="s">
        <v>538</v>
      </c>
      <c r="H192" s="34">
        <v>6</v>
      </c>
    </row>
    <row r="193" spans="1:8" ht="25.5" customHeight="1">
      <c r="A193" s="101"/>
      <c r="B193" s="97"/>
      <c r="C193" s="31" t="s">
        <v>539</v>
      </c>
      <c r="D193" s="30" t="s">
        <v>3249</v>
      </c>
      <c r="E193" s="30" t="s">
        <v>4815</v>
      </c>
      <c r="F193" s="31" t="s">
        <v>540</v>
      </c>
      <c r="G193" s="43" t="s">
        <v>541</v>
      </c>
      <c r="H193" s="34">
        <v>6</v>
      </c>
    </row>
    <row r="194" spans="1:8" ht="25.5" customHeight="1">
      <c r="A194" s="101"/>
      <c r="B194" s="97"/>
      <c r="C194" s="103" t="s">
        <v>542</v>
      </c>
      <c r="D194" s="30" t="s">
        <v>205</v>
      </c>
      <c r="E194" s="30"/>
      <c r="F194" s="31"/>
      <c r="G194" s="43"/>
      <c r="H194" s="34">
        <f>SUM(H195:H205)</f>
        <v>42</v>
      </c>
    </row>
    <row r="195" spans="1:8" ht="25.5" customHeight="1">
      <c r="A195" s="101"/>
      <c r="B195" s="97"/>
      <c r="C195" s="103"/>
      <c r="D195" s="30" t="s">
        <v>3251</v>
      </c>
      <c r="E195" s="30" t="s">
        <v>4815</v>
      </c>
      <c r="F195" s="31" t="s">
        <v>543</v>
      </c>
      <c r="G195" s="43" t="s">
        <v>544</v>
      </c>
      <c r="H195" s="34">
        <v>6</v>
      </c>
    </row>
    <row r="196" spans="1:8" ht="25.5" customHeight="1">
      <c r="A196" s="101"/>
      <c r="B196" s="97"/>
      <c r="C196" s="103"/>
      <c r="D196" s="30" t="s">
        <v>3255</v>
      </c>
      <c r="E196" s="30" t="s">
        <v>4815</v>
      </c>
      <c r="F196" s="31" t="s">
        <v>545</v>
      </c>
      <c r="G196" s="43" t="s">
        <v>546</v>
      </c>
      <c r="H196" s="34">
        <v>6</v>
      </c>
    </row>
    <row r="197" spans="1:8" ht="25.5" customHeight="1">
      <c r="A197" s="101"/>
      <c r="B197" s="97"/>
      <c r="C197" s="103"/>
      <c r="D197" s="30" t="s">
        <v>3261</v>
      </c>
      <c r="E197" s="30" t="s">
        <v>4815</v>
      </c>
      <c r="F197" s="31" t="s">
        <v>542</v>
      </c>
      <c r="G197" s="43" t="s">
        <v>547</v>
      </c>
      <c r="H197" s="34">
        <v>6</v>
      </c>
    </row>
    <row r="198" spans="1:8" ht="25.5" customHeight="1">
      <c r="A198" s="101"/>
      <c r="B198" s="97"/>
      <c r="C198" s="103"/>
      <c r="D198" s="30" t="s">
        <v>3311</v>
      </c>
      <c r="E198" s="30" t="s">
        <v>4815</v>
      </c>
      <c r="F198" s="31" t="s">
        <v>548</v>
      </c>
      <c r="G198" s="43" t="s">
        <v>549</v>
      </c>
      <c r="H198" s="34">
        <v>6</v>
      </c>
    </row>
    <row r="199" spans="1:8" ht="25.5" customHeight="1">
      <c r="A199" s="101"/>
      <c r="B199" s="97"/>
      <c r="C199" s="103"/>
      <c r="D199" s="30" t="s">
        <v>3400</v>
      </c>
      <c r="E199" s="30" t="s">
        <v>4815</v>
      </c>
      <c r="F199" s="31" t="s">
        <v>550</v>
      </c>
      <c r="G199" s="43" t="s">
        <v>551</v>
      </c>
      <c r="H199" s="34">
        <v>6</v>
      </c>
    </row>
    <row r="200" spans="1:8" ht="25.5" customHeight="1">
      <c r="A200" s="101"/>
      <c r="B200" s="97"/>
      <c r="C200" s="103"/>
      <c r="D200" s="30" t="s">
        <v>3447</v>
      </c>
      <c r="E200" s="30" t="s">
        <v>4814</v>
      </c>
      <c r="F200" s="31" t="s">
        <v>552</v>
      </c>
      <c r="G200" s="43" t="s">
        <v>553</v>
      </c>
      <c r="H200" s="34">
        <v>2</v>
      </c>
    </row>
    <row r="201" spans="1:8" ht="25.5" customHeight="1">
      <c r="A201" s="101"/>
      <c r="B201" s="97"/>
      <c r="C201" s="103"/>
      <c r="D201" s="30" t="s">
        <v>3448</v>
      </c>
      <c r="E201" s="30" t="s">
        <v>4814</v>
      </c>
      <c r="F201" s="31" t="s">
        <v>554</v>
      </c>
      <c r="G201" s="43" t="s">
        <v>555</v>
      </c>
      <c r="H201" s="34">
        <v>2</v>
      </c>
    </row>
    <row r="202" spans="1:8" ht="25.5" customHeight="1">
      <c r="A202" s="101"/>
      <c r="B202" s="97"/>
      <c r="C202" s="103"/>
      <c r="D202" s="30" t="s">
        <v>3455</v>
      </c>
      <c r="E202" s="30" t="s">
        <v>4814</v>
      </c>
      <c r="F202" s="31" t="s">
        <v>556</v>
      </c>
      <c r="G202" s="43" t="s">
        <v>557</v>
      </c>
      <c r="H202" s="34">
        <v>2</v>
      </c>
    </row>
    <row r="203" spans="1:8" ht="25.5" customHeight="1">
      <c r="A203" s="101"/>
      <c r="B203" s="97"/>
      <c r="C203" s="103"/>
      <c r="D203" s="30" t="s">
        <v>3459</v>
      </c>
      <c r="E203" s="30" t="s">
        <v>4814</v>
      </c>
      <c r="F203" s="31" t="s">
        <v>558</v>
      </c>
      <c r="G203" s="43" t="s">
        <v>559</v>
      </c>
      <c r="H203" s="34">
        <v>2</v>
      </c>
    </row>
    <row r="204" spans="1:8" ht="25.5" customHeight="1">
      <c r="A204" s="101"/>
      <c r="B204" s="97"/>
      <c r="C204" s="103"/>
      <c r="D204" s="30" t="s">
        <v>4070</v>
      </c>
      <c r="E204" s="30" t="s">
        <v>4814</v>
      </c>
      <c r="F204" s="31" t="s">
        <v>560</v>
      </c>
      <c r="G204" s="43" t="s">
        <v>561</v>
      </c>
      <c r="H204" s="34">
        <v>2</v>
      </c>
    </row>
    <row r="205" spans="1:8" ht="25.5" customHeight="1">
      <c r="A205" s="101"/>
      <c r="B205" s="97"/>
      <c r="C205" s="103"/>
      <c r="D205" s="30" t="s">
        <v>4071</v>
      </c>
      <c r="E205" s="30" t="s">
        <v>4814</v>
      </c>
      <c r="F205" s="31" t="s">
        <v>562</v>
      </c>
      <c r="G205" s="43" t="s">
        <v>563</v>
      </c>
      <c r="H205" s="34">
        <v>2</v>
      </c>
    </row>
    <row r="206" spans="1:8" ht="25.5" customHeight="1">
      <c r="A206" s="101"/>
      <c r="B206" s="97"/>
      <c r="C206" s="31" t="s">
        <v>564</v>
      </c>
      <c r="D206" s="30" t="s">
        <v>3347</v>
      </c>
      <c r="E206" s="34" t="s">
        <v>4815</v>
      </c>
      <c r="F206" s="64" t="s">
        <v>565</v>
      </c>
      <c r="G206" s="43" t="s">
        <v>566</v>
      </c>
      <c r="H206" s="34">
        <v>6</v>
      </c>
    </row>
    <row r="207" spans="1:8" ht="25.5" customHeight="1">
      <c r="A207" s="101"/>
      <c r="B207" s="97"/>
      <c r="C207" s="31" t="s">
        <v>567</v>
      </c>
      <c r="D207" s="30" t="s">
        <v>3288</v>
      </c>
      <c r="E207" s="30" t="s">
        <v>4815</v>
      </c>
      <c r="F207" s="31" t="s">
        <v>568</v>
      </c>
      <c r="G207" s="43" t="s">
        <v>569</v>
      </c>
      <c r="H207" s="34">
        <v>6</v>
      </c>
    </row>
    <row r="208" spans="1:8" ht="25.5" customHeight="1">
      <c r="A208" s="101"/>
      <c r="B208" s="97"/>
      <c r="C208" s="31" t="s">
        <v>570</v>
      </c>
      <c r="D208" s="30" t="s">
        <v>3316</v>
      </c>
      <c r="E208" s="30" t="s">
        <v>4815</v>
      </c>
      <c r="F208" s="31" t="s">
        <v>571</v>
      </c>
      <c r="G208" s="43" t="s">
        <v>572</v>
      </c>
      <c r="H208" s="34">
        <v>6</v>
      </c>
    </row>
    <row r="209" spans="1:8" ht="25.5" customHeight="1">
      <c r="A209" s="101"/>
      <c r="B209" s="97"/>
      <c r="C209" s="31" t="s">
        <v>905</v>
      </c>
      <c r="D209" s="30" t="s">
        <v>3424</v>
      </c>
      <c r="E209" s="30" t="s">
        <v>4814</v>
      </c>
      <c r="F209" s="31" t="s">
        <v>906</v>
      </c>
      <c r="G209" s="43" t="s">
        <v>907</v>
      </c>
      <c r="H209" s="34">
        <v>2</v>
      </c>
    </row>
    <row r="210" spans="1:8" ht="25.5" customHeight="1">
      <c r="A210" s="101"/>
      <c r="B210" s="97"/>
      <c r="C210" s="31" t="s">
        <v>916</v>
      </c>
      <c r="D210" s="30" t="s">
        <v>3465</v>
      </c>
      <c r="E210" s="30" t="s">
        <v>4814</v>
      </c>
      <c r="F210" s="31" t="s">
        <v>917</v>
      </c>
      <c r="G210" s="43" t="s">
        <v>918</v>
      </c>
      <c r="H210" s="34">
        <v>2</v>
      </c>
    </row>
    <row r="211" spans="1:8" ht="25.5" customHeight="1">
      <c r="A211" s="101"/>
      <c r="B211" s="97"/>
      <c r="C211" s="31" t="s">
        <v>900</v>
      </c>
      <c r="D211" s="30" t="s">
        <v>3420</v>
      </c>
      <c r="E211" s="30" t="s">
        <v>4814</v>
      </c>
      <c r="F211" s="31" t="s">
        <v>901</v>
      </c>
      <c r="G211" s="43" t="s">
        <v>902</v>
      </c>
      <c r="H211" s="34">
        <v>2</v>
      </c>
    </row>
    <row r="212" spans="1:8" ht="25.5" customHeight="1">
      <c r="A212" s="101"/>
      <c r="B212" s="97"/>
      <c r="C212" s="31" t="s">
        <v>913</v>
      </c>
      <c r="D212" s="30" t="s">
        <v>3439</v>
      </c>
      <c r="E212" s="30" t="s">
        <v>4814</v>
      </c>
      <c r="F212" s="31" t="s">
        <v>914</v>
      </c>
      <c r="G212" s="43" t="s">
        <v>915</v>
      </c>
      <c r="H212" s="34">
        <v>2</v>
      </c>
    </row>
    <row r="213" spans="1:8" ht="25.5" customHeight="1">
      <c r="A213" s="101"/>
      <c r="B213" s="97"/>
      <c r="C213" s="31" t="s">
        <v>573</v>
      </c>
      <c r="D213" s="30" t="s">
        <v>3331</v>
      </c>
      <c r="E213" s="30" t="s">
        <v>4815</v>
      </c>
      <c r="F213" s="31" t="s">
        <v>574</v>
      </c>
      <c r="G213" s="43" t="s">
        <v>575</v>
      </c>
      <c r="H213" s="34">
        <v>6</v>
      </c>
    </row>
    <row r="214" spans="1:8" ht="25.5" customHeight="1">
      <c r="A214" s="101"/>
      <c r="B214" s="97"/>
      <c r="C214" s="31" t="s">
        <v>576</v>
      </c>
      <c r="D214" s="30" t="s">
        <v>3338</v>
      </c>
      <c r="E214" s="30" t="s">
        <v>4815</v>
      </c>
      <c r="F214" s="31" t="s">
        <v>577</v>
      </c>
      <c r="G214" s="43" t="s">
        <v>578</v>
      </c>
      <c r="H214" s="34">
        <v>6</v>
      </c>
    </row>
    <row r="215" spans="1:8" ht="25.5" customHeight="1">
      <c r="A215" s="101"/>
      <c r="B215" s="97"/>
      <c r="C215" s="31" t="s">
        <v>579</v>
      </c>
      <c r="D215" s="30" t="s">
        <v>3341</v>
      </c>
      <c r="E215" s="30" t="s">
        <v>4815</v>
      </c>
      <c r="F215" s="31" t="s">
        <v>580</v>
      </c>
      <c r="G215" s="43" t="s">
        <v>581</v>
      </c>
      <c r="H215" s="34">
        <v>6</v>
      </c>
    </row>
    <row r="216" spans="1:8" ht="25.5" customHeight="1">
      <c r="A216" s="101"/>
      <c r="B216" s="97"/>
      <c r="C216" s="31" t="s">
        <v>582</v>
      </c>
      <c r="D216" s="30" t="s">
        <v>3355</v>
      </c>
      <c r="E216" s="30" t="s">
        <v>4815</v>
      </c>
      <c r="F216" s="31" t="s">
        <v>582</v>
      </c>
      <c r="G216" s="43" t="s">
        <v>583</v>
      </c>
      <c r="H216" s="34">
        <v>6</v>
      </c>
    </row>
    <row r="217" spans="1:8" ht="25.5" customHeight="1">
      <c r="A217" s="101"/>
      <c r="B217" s="97"/>
      <c r="C217" s="31" t="s">
        <v>584</v>
      </c>
      <c r="D217" s="30" t="s">
        <v>3377</v>
      </c>
      <c r="E217" s="30" t="s">
        <v>4815</v>
      </c>
      <c r="F217" s="31" t="s">
        <v>584</v>
      </c>
      <c r="G217" s="43" t="s">
        <v>585</v>
      </c>
      <c r="H217" s="34">
        <v>6</v>
      </c>
    </row>
    <row r="218" spans="1:8" ht="25.5" customHeight="1">
      <c r="A218" s="101"/>
      <c r="B218" s="97"/>
      <c r="C218" s="31" t="s">
        <v>586</v>
      </c>
      <c r="D218" s="30" t="s">
        <v>3387</v>
      </c>
      <c r="E218" s="30" t="s">
        <v>4815</v>
      </c>
      <c r="F218" s="31" t="s">
        <v>586</v>
      </c>
      <c r="G218" s="43" t="s">
        <v>587</v>
      </c>
      <c r="H218" s="34">
        <v>6</v>
      </c>
    </row>
    <row r="219" spans="1:8" ht="25.5" customHeight="1">
      <c r="A219" s="101"/>
      <c r="B219" s="97"/>
      <c r="C219" s="31" t="s">
        <v>591</v>
      </c>
      <c r="D219" s="30" t="s">
        <v>3416</v>
      </c>
      <c r="E219" s="30" t="s">
        <v>4814</v>
      </c>
      <c r="F219" s="31" t="s">
        <v>592</v>
      </c>
      <c r="G219" s="43" t="s">
        <v>593</v>
      </c>
      <c r="H219" s="34">
        <v>2</v>
      </c>
    </row>
    <row r="220" spans="1:8" ht="25.5" customHeight="1">
      <c r="A220" s="101"/>
      <c r="B220" s="97"/>
      <c r="C220" s="31" t="s">
        <v>594</v>
      </c>
      <c r="D220" s="30" t="s">
        <v>3421</v>
      </c>
      <c r="E220" s="30" t="s">
        <v>4814</v>
      </c>
      <c r="F220" s="31" t="s">
        <v>595</v>
      </c>
      <c r="G220" s="43" t="s">
        <v>596</v>
      </c>
      <c r="H220" s="34">
        <v>2</v>
      </c>
    </row>
    <row r="221" spans="1:8" ht="25.5" customHeight="1">
      <c r="A221" s="101"/>
      <c r="B221" s="97"/>
      <c r="C221" s="31" t="s">
        <v>597</v>
      </c>
      <c r="D221" s="30" t="s">
        <v>3425</v>
      </c>
      <c r="E221" s="30" t="s">
        <v>4814</v>
      </c>
      <c r="F221" s="31" t="s">
        <v>597</v>
      </c>
      <c r="G221" s="43" t="s">
        <v>598</v>
      </c>
      <c r="H221" s="34">
        <v>2</v>
      </c>
    </row>
    <row r="222" spans="1:8" ht="25.5" customHeight="1">
      <c r="A222" s="101"/>
      <c r="B222" s="97"/>
      <c r="C222" s="31" t="s">
        <v>599</v>
      </c>
      <c r="D222" s="30" t="s">
        <v>3429</v>
      </c>
      <c r="E222" s="30" t="s">
        <v>4814</v>
      </c>
      <c r="F222" s="31" t="s">
        <v>600</v>
      </c>
      <c r="G222" s="43" t="s">
        <v>601</v>
      </c>
      <c r="H222" s="34">
        <v>2</v>
      </c>
    </row>
    <row r="223" spans="1:8" ht="25.5" customHeight="1">
      <c r="A223" s="101"/>
      <c r="B223" s="97"/>
      <c r="C223" s="31" t="s">
        <v>602</v>
      </c>
      <c r="D223" s="30" t="s">
        <v>3441</v>
      </c>
      <c r="E223" s="30" t="s">
        <v>4814</v>
      </c>
      <c r="F223" s="31" t="s">
        <v>603</v>
      </c>
      <c r="G223" s="43" t="s">
        <v>604</v>
      </c>
      <c r="H223" s="34">
        <v>2</v>
      </c>
    </row>
    <row r="224" spans="1:8" ht="25.5" customHeight="1">
      <c r="A224" s="101"/>
      <c r="B224" s="97"/>
      <c r="C224" s="31" t="s">
        <v>608</v>
      </c>
      <c r="D224" s="30" t="s">
        <v>3456</v>
      </c>
      <c r="E224" s="30" t="s">
        <v>4814</v>
      </c>
      <c r="F224" s="31" t="s">
        <v>608</v>
      </c>
      <c r="G224" s="43" t="s">
        <v>609</v>
      </c>
      <c r="H224" s="34">
        <v>2</v>
      </c>
    </row>
    <row r="225" spans="1:8" ht="25.5" customHeight="1">
      <c r="A225" s="101"/>
      <c r="B225" s="97"/>
      <c r="C225" s="31" t="s">
        <v>613</v>
      </c>
      <c r="D225" s="30" t="s">
        <v>3462</v>
      </c>
      <c r="E225" s="30" t="s">
        <v>4814</v>
      </c>
      <c r="F225" s="31" t="s">
        <v>614</v>
      </c>
      <c r="G225" s="43" t="s">
        <v>615</v>
      </c>
      <c r="H225" s="34">
        <v>2</v>
      </c>
    </row>
    <row r="226" spans="1:8" ht="25.5" customHeight="1">
      <c r="A226" s="101"/>
      <c r="B226" s="97"/>
      <c r="C226" s="31" t="s">
        <v>616</v>
      </c>
      <c r="D226" s="30" t="s">
        <v>3464</v>
      </c>
      <c r="E226" s="30" t="s">
        <v>4814</v>
      </c>
      <c r="F226" s="31" t="s">
        <v>617</v>
      </c>
      <c r="G226" s="43" t="s">
        <v>618</v>
      </c>
      <c r="H226" s="34">
        <v>2</v>
      </c>
    </row>
    <row r="227" spans="1:8" ht="25.5" customHeight="1">
      <c r="A227" s="101"/>
      <c r="B227" s="97"/>
      <c r="C227" s="31" t="s">
        <v>619</v>
      </c>
      <c r="D227" s="30" t="s">
        <v>3471</v>
      </c>
      <c r="E227" s="30" t="s">
        <v>4814</v>
      </c>
      <c r="F227" s="31" t="s">
        <v>619</v>
      </c>
      <c r="G227" s="43" t="s">
        <v>620</v>
      </c>
      <c r="H227" s="34">
        <v>2</v>
      </c>
    </row>
    <row r="228" spans="1:8" ht="25.5" customHeight="1">
      <c r="A228" s="101"/>
      <c r="B228" s="97"/>
      <c r="C228" s="31" t="s">
        <v>624</v>
      </c>
      <c r="D228" s="30" t="s">
        <v>3482</v>
      </c>
      <c r="E228" s="30" t="s">
        <v>4814</v>
      </c>
      <c r="F228" s="31" t="s">
        <v>625</v>
      </c>
      <c r="G228" s="43" t="s">
        <v>626</v>
      </c>
      <c r="H228" s="34">
        <v>2</v>
      </c>
    </row>
    <row r="229" spans="1:8" ht="25.5" customHeight="1">
      <c r="A229" s="101"/>
      <c r="B229" s="97"/>
      <c r="C229" s="31" t="s">
        <v>647</v>
      </c>
      <c r="D229" s="30" t="s">
        <v>3534</v>
      </c>
      <c r="E229" s="30" t="s">
        <v>4814</v>
      </c>
      <c r="F229" s="31" t="s">
        <v>648</v>
      </c>
      <c r="G229" s="43" t="s">
        <v>649</v>
      </c>
      <c r="H229" s="34">
        <v>2</v>
      </c>
    </row>
    <row r="230" spans="1:8" ht="25.5" customHeight="1">
      <c r="A230" s="101"/>
      <c r="B230" s="97"/>
      <c r="C230" s="31" t="s">
        <v>650</v>
      </c>
      <c r="D230" s="30" t="s">
        <v>3540</v>
      </c>
      <c r="E230" s="30" t="s">
        <v>4814</v>
      </c>
      <c r="F230" s="31" t="s">
        <v>651</v>
      </c>
      <c r="G230" s="43" t="s">
        <v>652</v>
      </c>
      <c r="H230" s="34">
        <v>2</v>
      </c>
    </row>
    <row r="231" spans="1:8" ht="25.5" customHeight="1">
      <c r="A231" s="101"/>
      <c r="B231" s="97"/>
      <c r="C231" s="31" t="s">
        <v>653</v>
      </c>
      <c r="D231" s="30" t="s">
        <v>3542</v>
      </c>
      <c r="E231" s="30" t="s">
        <v>4814</v>
      </c>
      <c r="F231" s="31" t="s">
        <v>654</v>
      </c>
      <c r="G231" s="43" t="s">
        <v>655</v>
      </c>
      <c r="H231" s="34">
        <v>2</v>
      </c>
    </row>
    <row r="232" spans="1:8" ht="25.5" customHeight="1">
      <c r="A232" s="101"/>
      <c r="B232" s="97"/>
      <c r="C232" s="31" t="s">
        <v>659</v>
      </c>
      <c r="D232" s="30" t="s">
        <v>4072</v>
      </c>
      <c r="E232" s="30" t="s">
        <v>4814</v>
      </c>
      <c r="F232" s="31" t="s">
        <v>660</v>
      </c>
      <c r="G232" s="43" t="s">
        <v>661</v>
      </c>
      <c r="H232" s="34">
        <v>2</v>
      </c>
    </row>
    <row r="233" spans="1:8" ht="25.5" customHeight="1">
      <c r="A233" s="101"/>
      <c r="B233" s="99" t="s">
        <v>4446</v>
      </c>
      <c r="C233" s="65" t="s">
        <v>4447</v>
      </c>
      <c r="D233" s="30"/>
      <c r="E233" s="30"/>
      <c r="F233" s="31"/>
      <c r="G233" s="43"/>
      <c r="H233" s="34">
        <f>SUM(H234:H243,H244,H247)</f>
        <v>30</v>
      </c>
    </row>
    <row r="234" spans="1:8" ht="25.5" customHeight="1">
      <c r="A234" s="101"/>
      <c r="B234" s="99"/>
      <c r="C234" s="31" t="s">
        <v>839</v>
      </c>
      <c r="D234" s="30" t="s">
        <v>3442</v>
      </c>
      <c r="E234" s="30" t="s">
        <v>4814</v>
      </c>
      <c r="F234" s="31" t="s">
        <v>840</v>
      </c>
      <c r="G234" s="43" t="s">
        <v>841</v>
      </c>
      <c r="H234" s="34">
        <v>2</v>
      </c>
    </row>
    <row r="235" spans="1:8" ht="25.5" customHeight="1">
      <c r="A235" s="101"/>
      <c r="B235" s="99"/>
      <c r="C235" s="31" t="s">
        <v>833</v>
      </c>
      <c r="D235" s="30" t="s">
        <v>3435</v>
      </c>
      <c r="E235" s="30" t="s">
        <v>4814</v>
      </c>
      <c r="F235" s="31" t="s">
        <v>834</v>
      </c>
      <c r="G235" s="43" t="s">
        <v>835</v>
      </c>
      <c r="H235" s="34">
        <v>2</v>
      </c>
    </row>
    <row r="236" spans="1:8" ht="25.5" customHeight="1">
      <c r="A236" s="101"/>
      <c r="B236" s="99"/>
      <c r="C236" s="31" t="s">
        <v>853</v>
      </c>
      <c r="D236" s="30" t="s">
        <v>3528</v>
      </c>
      <c r="E236" s="30" t="s">
        <v>4814</v>
      </c>
      <c r="F236" s="31" t="s">
        <v>854</v>
      </c>
      <c r="G236" s="43" t="s">
        <v>855</v>
      </c>
      <c r="H236" s="34">
        <v>2</v>
      </c>
    </row>
    <row r="237" spans="1:8" ht="25.5" customHeight="1">
      <c r="A237" s="101"/>
      <c r="B237" s="99"/>
      <c r="C237" s="31" t="s">
        <v>610</v>
      </c>
      <c r="D237" s="30" t="s">
        <v>3457</v>
      </c>
      <c r="E237" s="30" t="s">
        <v>4814</v>
      </c>
      <c r="F237" s="31" t="s">
        <v>611</v>
      </c>
      <c r="G237" s="43" t="s">
        <v>612</v>
      </c>
      <c r="H237" s="34">
        <v>2</v>
      </c>
    </row>
    <row r="238" spans="1:8" ht="25.5" customHeight="1">
      <c r="A238" s="101"/>
      <c r="B238" s="99"/>
      <c r="C238" s="31" t="s">
        <v>630</v>
      </c>
      <c r="D238" s="30" t="s">
        <v>3497</v>
      </c>
      <c r="E238" s="30" t="s">
        <v>4814</v>
      </c>
      <c r="F238" s="31" t="s">
        <v>631</v>
      </c>
      <c r="G238" s="43" t="s">
        <v>632</v>
      </c>
      <c r="H238" s="34">
        <v>2</v>
      </c>
    </row>
    <row r="239" spans="1:8" ht="25.5" customHeight="1">
      <c r="A239" s="101"/>
      <c r="B239" s="99"/>
      <c r="C239" s="31" t="s">
        <v>850</v>
      </c>
      <c r="D239" s="30" t="s">
        <v>3513</v>
      </c>
      <c r="E239" s="30" t="s">
        <v>4814</v>
      </c>
      <c r="F239" s="31" t="s">
        <v>851</v>
      </c>
      <c r="G239" s="43" t="s">
        <v>852</v>
      </c>
      <c r="H239" s="34">
        <v>2</v>
      </c>
    </row>
    <row r="240" spans="1:8" ht="25.5" customHeight="1">
      <c r="A240" s="101"/>
      <c r="B240" s="99"/>
      <c r="C240" s="31" t="s">
        <v>848</v>
      </c>
      <c r="D240" s="30" t="s">
        <v>3483</v>
      </c>
      <c r="E240" s="30" t="s">
        <v>4814</v>
      </c>
      <c r="F240" s="31" t="s">
        <v>848</v>
      </c>
      <c r="G240" s="43" t="s">
        <v>849</v>
      </c>
      <c r="H240" s="34">
        <v>2</v>
      </c>
    </row>
    <row r="241" spans="1:8" ht="25.5" customHeight="1">
      <c r="A241" s="101"/>
      <c r="B241" s="99"/>
      <c r="C241" s="31" t="s">
        <v>845</v>
      </c>
      <c r="D241" s="30" t="s">
        <v>3474</v>
      </c>
      <c r="E241" s="30" t="s">
        <v>4814</v>
      </c>
      <c r="F241" s="31" t="s">
        <v>846</v>
      </c>
      <c r="G241" s="43" t="s">
        <v>847</v>
      </c>
      <c r="H241" s="34">
        <v>2</v>
      </c>
    </row>
    <row r="242" spans="1:8" ht="25.5" customHeight="1">
      <c r="A242" s="101"/>
      <c r="B242" s="99"/>
      <c r="C242" s="31" t="s">
        <v>830</v>
      </c>
      <c r="D242" s="30" t="s">
        <v>3427</v>
      </c>
      <c r="E242" s="30" t="s">
        <v>4814</v>
      </c>
      <c r="F242" s="31" t="s">
        <v>831</v>
      </c>
      <c r="G242" s="43" t="s">
        <v>832</v>
      </c>
      <c r="H242" s="34">
        <v>2</v>
      </c>
    </row>
    <row r="243" spans="1:8" ht="25.5" customHeight="1">
      <c r="A243" s="101"/>
      <c r="B243" s="99"/>
      <c r="C243" s="31" t="s">
        <v>836</v>
      </c>
      <c r="D243" s="30" t="s">
        <v>3440</v>
      </c>
      <c r="E243" s="30" t="s">
        <v>4814</v>
      </c>
      <c r="F243" s="31" t="s">
        <v>837</v>
      </c>
      <c r="G243" s="43" t="s">
        <v>838</v>
      </c>
      <c r="H243" s="34">
        <v>2</v>
      </c>
    </row>
    <row r="244" spans="1:8" ht="25.5" customHeight="1">
      <c r="A244" s="101"/>
      <c r="B244" s="99"/>
      <c r="C244" s="103" t="s">
        <v>825</v>
      </c>
      <c r="D244" s="30" t="s">
        <v>4413</v>
      </c>
      <c r="E244" s="30"/>
      <c r="F244" s="31"/>
      <c r="G244" s="43"/>
      <c r="H244" s="34">
        <f>SUM(H245:H246)</f>
        <v>8</v>
      </c>
    </row>
    <row r="245" spans="1:8" ht="25.5" customHeight="1">
      <c r="A245" s="101"/>
      <c r="B245" s="99"/>
      <c r="C245" s="103"/>
      <c r="D245" s="30" t="s">
        <v>3256</v>
      </c>
      <c r="E245" s="30" t="s">
        <v>4815</v>
      </c>
      <c r="F245" s="31" t="s">
        <v>826</v>
      </c>
      <c r="G245" s="43" t="s">
        <v>827</v>
      </c>
      <c r="H245" s="34">
        <v>6</v>
      </c>
    </row>
    <row r="246" spans="1:8" ht="25.5" customHeight="1">
      <c r="A246" s="101"/>
      <c r="B246" s="99"/>
      <c r="C246" s="103"/>
      <c r="D246" s="30" t="s">
        <v>3413</v>
      </c>
      <c r="E246" s="30" t="s">
        <v>4814</v>
      </c>
      <c r="F246" s="31" t="s">
        <v>828</v>
      </c>
      <c r="G246" s="43" t="s">
        <v>829</v>
      </c>
      <c r="H246" s="34">
        <v>2</v>
      </c>
    </row>
    <row r="247" spans="1:8" ht="25.5" customHeight="1">
      <c r="A247" s="101"/>
      <c r="B247" s="99"/>
      <c r="C247" s="31" t="s">
        <v>842</v>
      </c>
      <c r="D247" s="30" t="s">
        <v>3443</v>
      </c>
      <c r="E247" s="30" t="s">
        <v>4814</v>
      </c>
      <c r="F247" s="31" t="s">
        <v>843</v>
      </c>
      <c r="G247" s="43" t="s">
        <v>844</v>
      </c>
      <c r="H247" s="34">
        <v>2</v>
      </c>
    </row>
    <row r="248" spans="1:8" ht="25.5" customHeight="1">
      <c r="A248" s="101"/>
      <c r="B248" s="110" t="s">
        <v>4448</v>
      </c>
      <c r="C248" s="65" t="s">
        <v>4449</v>
      </c>
      <c r="D248" s="30"/>
      <c r="E248" s="34"/>
      <c r="F248" s="64"/>
      <c r="G248" s="44"/>
      <c r="H248" s="34">
        <f>SUM(H249:H255,H256,H261:H263)</f>
        <v>32</v>
      </c>
    </row>
    <row r="249" spans="1:8" ht="25.5" customHeight="1">
      <c r="A249" s="101"/>
      <c r="B249" s="111"/>
      <c r="C249" s="31" t="s">
        <v>882</v>
      </c>
      <c r="D249" s="30" t="s">
        <v>3538</v>
      </c>
      <c r="E249" s="30" t="s">
        <v>4814</v>
      </c>
      <c r="F249" s="31" t="s">
        <v>883</v>
      </c>
      <c r="G249" s="43" t="s">
        <v>884</v>
      </c>
      <c r="H249" s="34">
        <v>2</v>
      </c>
    </row>
    <row r="250" spans="1:8" ht="25.5" customHeight="1">
      <c r="A250" s="101"/>
      <c r="B250" s="111"/>
      <c r="C250" s="31" t="s">
        <v>874</v>
      </c>
      <c r="D250" s="30" t="s">
        <v>3468</v>
      </c>
      <c r="E250" s="30" t="s">
        <v>4814</v>
      </c>
      <c r="F250" s="31" t="s">
        <v>874</v>
      </c>
      <c r="G250" s="43" t="s">
        <v>875</v>
      </c>
      <c r="H250" s="34">
        <v>2</v>
      </c>
    </row>
    <row r="251" spans="1:8" ht="25.5" customHeight="1">
      <c r="A251" s="101"/>
      <c r="B251" s="111"/>
      <c r="C251" s="31" t="s">
        <v>872</v>
      </c>
      <c r="D251" s="30" t="s">
        <v>3467</v>
      </c>
      <c r="E251" s="30" t="s">
        <v>4814</v>
      </c>
      <c r="F251" s="31" t="s">
        <v>872</v>
      </c>
      <c r="G251" s="43" t="s">
        <v>873</v>
      </c>
      <c r="H251" s="34">
        <v>2</v>
      </c>
    </row>
    <row r="252" spans="1:8" ht="25.5" customHeight="1">
      <c r="A252" s="101"/>
      <c r="B252" s="111"/>
      <c r="C252" s="31" t="s">
        <v>876</v>
      </c>
      <c r="D252" s="30" t="s">
        <v>3489</v>
      </c>
      <c r="E252" s="30" t="s">
        <v>4814</v>
      </c>
      <c r="F252" s="31" t="s">
        <v>877</v>
      </c>
      <c r="G252" s="43" t="s">
        <v>878</v>
      </c>
      <c r="H252" s="34">
        <v>2</v>
      </c>
    </row>
    <row r="253" spans="1:8" ht="25.5" customHeight="1">
      <c r="A253" s="101"/>
      <c r="B253" s="111"/>
      <c r="C253" s="31" t="s">
        <v>869</v>
      </c>
      <c r="D253" s="30" t="s">
        <v>3466</v>
      </c>
      <c r="E253" s="30" t="s">
        <v>4814</v>
      </c>
      <c r="F253" s="31" t="s">
        <v>870</v>
      </c>
      <c r="G253" s="43" t="s">
        <v>871</v>
      </c>
      <c r="H253" s="34">
        <v>2</v>
      </c>
    </row>
    <row r="254" spans="1:8" ht="25.5" customHeight="1">
      <c r="A254" s="101"/>
      <c r="B254" s="111"/>
      <c r="C254" s="31" t="s">
        <v>866</v>
      </c>
      <c r="D254" s="30" t="s">
        <v>3454</v>
      </c>
      <c r="E254" s="30" t="s">
        <v>4814</v>
      </c>
      <c r="F254" s="31" t="s">
        <v>867</v>
      </c>
      <c r="G254" s="43" t="s">
        <v>868</v>
      </c>
      <c r="H254" s="34">
        <v>2</v>
      </c>
    </row>
    <row r="255" spans="1:8" ht="25.5" customHeight="1">
      <c r="A255" s="101"/>
      <c r="B255" s="111"/>
      <c r="C255" s="31" t="s">
        <v>863</v>
      </c>
      <c r="D255" s="30" t="s">
        <v>3446</v>
      </c>
      <c r="E255" s="30" t="s">
        <v>4814</v>
      </c>
      <c r="F255" s="31" t="s">
        <v>864</v>
      </c>
      <c r="G255" s="43" t="s">
        <v>865</v>
      </c>
      <c r="H255" s="34">
        <v>2</v>
      </c>
    </row>
    <row r="256" spans="1:8" ht="25.5" customHeight="1">
      <c r="A256" s="101"/>
      <c r="B256" s="111"/>
      <c r="C256" s="107" t="s">
        <v>4821</v>
      </c>
      <c r="D256" s="30" t="s">
        <v>4413</v>
      </c>
      <c r="E256" s="30"/>
      <c r="F256" s="31"/>
      <c r="G256" s="43"/>
      <c r="H256" s="34">
        <f>SUM(H257:H260)</f>
        <v>8</v>
      </c>
    </row>
    <row r="257" spans="1:8" ht="25.5" customHeight="1">
      <c r="A257" s="101"/>
      <c r="B257" s="111"/>
      <c r="C257" s="108"/>
      <c r="D257" s="30" t="s">
        <v>3428</v>
      </c>
      <c r="E257" s="30" t="s">
        <v>4814</v>
      </c>
      <c r="F257" s="31" t="s">
        <v>859</v>
      </c>
      <c r="G257" s="43" t="s">
        <v>860</v>
      </c>
      <c r="H257" s="34">
        <v>2</v>
      </c>
    </row>
    <row r="258" spans="1:8" ht="25.5" customHeight="1">
      <c r="A258" s="101"/>
      <c r="B258" s="111"/>
      <c r="C258" s="108"/>
      <c r="D258" s="30" t="s">
        <v>3431</v>
      </c>
      <c r="E258" s="30" t="s">
        <v>4814</v>
      </c>
      <c r="F258" s="31" t="s">
        <v>861</v>
      </c>
      <c r="G258" s="43" t="s">
        <v>862</v>
      </c>
      <c r="H258" s="34">
        <v>2</v>
      </c>
    </row>
    <row r="259" spans="1:8" ht="25.5" customHeight="1">
      <c r="A259" s="101"/>
      <c r="B259" s="111"/>
      <c r="C259" s="108"/>
      <c r="D259" s="30" t="s">
        <v>3539</v>
      </c>
      <c r="E259" s="30" t="s">
        <v>4814</v>
      </c>
      <c r="F259" s="31" t="s">
        <v>886</v>
      </c>
      <c r="G259" s="43" t="s">
        <v>887</v>
      </c>
      <c r="H259" s="34">
        <v>2</v>
      </c>
    </row>
    <row r="260" spans="1:8" ht="25.5" customHeight="1">
      <c r="A260" s="101"/>
      <c r="B260" s="111"/>
      <c r="C260" s="109"/>
      <c r="D260" s="30" t="s">
        <v>4073</v>
      </c>
      <c r="E260" s="30" t="s">
        <v>4814</v>
      </c>
      <c r="F260" s="31" t="s">
        <v>885</v>
      </c>
      <c r="G260" s="43" t="s">
        <v>891</v>
      </c>
      <c r="H260" s="34">
        <v>2</v>
      </c>
    </row>
    <row r="261" spans="1:8" ht="25.5" customHeight="1">
      <c r="A261" s="101"/>
      <c r="B261" s="111"/>
      <c r="C261" s="31" t="s">
        <v>879</v>
      </c>
      <c r="D261" s="30" t="s">
        <v>3523</v>
      </c>
      <c r="E261" s="30" t="s">
        <v>4814</v>
      </c>
      <c r="F261" s="31" t="s">
        <v>880</v>
      </c>
      <c r="G261" s="43" t="s">
        <v>881</v>
      </c>
      <c r="H261" s="34">
        <v>2</v>
      </c>
    </row>
    <row r="262" spans="1:8" ht="25.5" customHeight="1">
      <c r="A262" s="101"/>
      <c r="B262" s="111"/>
      <c r="C262" s="31" t="s">
        <v>856</v>
      </c>
      <c r="D262" s="30" t="s">
        <v>3386</v>
      </c>
      <c r="E262" s="30" t="s">
        <v>4815</v>
      </c>
      <c r="F262" s="31" t="s">
        <v>857</v>
      </c>
      <c r="G262" s="43" t="s">
        <v>858</v>
      </c>
      <c r="H262" s="34">
        <v>6</v>
      </c>
    </row>
    <row r="263" spans="1:8" ht="25.5" customHeight="1">
      <c r="A263" s="101"/>
      <c r="B263" s="112"/>
      <c r="C263" s="31" t="s">
        <v>888</v>
      </c>
      <c r="D263" s="30" t="s">
        <v>3546</v>
      </c>
      <c r="E263" s="30" t="s">
        <v>4814</v>
      </c>
      <c r="F263" s="31" t="s">
        <v>889</v>
      </c>
      <c r="G263" s="43" t="s">
        <v>890</v>
      </c>
      <c r="H263" s="34">
        <v>2</v>
      </c>
    </row>
    <row r="264" spans="1:8" ht="25.5" customHeight="1">
      <c r="A264" s="101"/>
      <c r="B264" s="99" t="s">
        <v>4436</v>
      </c>
      <c r="C264" s="65" t="s">
        <v>4437</v>
      </c>
      <c r="D264" s="30"/>
      <c r="E264" s="34"/>
      <c r="F264" s="64"/>
      <c r="G264" s="44"/>
      <c r="H264" s="34">
        <f>SUM(H265:H279)</f>
        <v>34</v>
      </c>
    </row>
    <row r="265" spans="1:8" ht="25.5" customHeight="1">
      <c r="A265" s="101"/>
      <c r="B265" s="99"/>
      <c r="C265" s="31" t="s">
        <v>662</v>
      </c>
      <c r="D265" s="30" t="s">
        <v>3254</v>
      </c>
      <c r="E265" s="30" t="s">
        <v>4815</v>
      </c>
      <c r="F265" s="31" t="s">
        <v>663</v>
      </c>
      <c r="G265" s="43" t="s">
        <v>664</v>
      </c>
      <c r="H265" s="34">
        <v>6</v>
      </c>
    </row>
    <row r="266" spans="1:8" ht="25.5" customHeight="1">
      <c r="A266" s="101"/>
      <c r="B266" s="99"/>
      <c r="C266" s="31" t="s">
        <v>665</v>
      </c>
      <c r="D266" s="30" t="s">
        <v>3415</v>
      </c>
      <c r="E266" s="30" t="s">
        <v>4814</v>
      </c>
      <c r="F266" s="31" t="s">
        <v>666</v>
      </c>
      <c r="G266" s="43" t="s">
        <v>667</v>
      </c>
      <c r="H266" s="34">
        <v>2</v>
      </c>
    </row>
    <row r="267" spans="1:8" ht="25.5" customHeight="1">
      <c r="A267" s="101"/>
      <c r="B267" s="99"/>
      <c r="C267" s="31" t="s">
        <v>668</v>
      </c>
      <c r="D267" s="30" t="s">
        <v>3418</v>
      </c>
      <c r="E267" s="30" t="s">
        <v>4814</v>
      </c>
      <c r="F267" s="31" t="s">
        <v>669</v>
      </c>
      <c r="G267" s="43" t="s">
        <v>670</v>
      </c>
      <c r="H267" s="34">
        <v>2</v>
      </c>
    </row>
    <row r="268" spans="1:8" ht="25.5" customHeight="1">
      <c r="A268" s="101"/>
      <c r="B268" s="99"/>
      <c r="C268" s="31" t="s">
        <v>671</v>
      </c>
      <c r="D268" s="30" t="s">
        <v>3419</v>
      </c>
      <c r="E268" s="30" t="s">
        <v>4814</v>
      </c>
      <c r="F268" s="31" t="s">
        <v>672</v>
      </c>
      <c r="G268" s="43" t="s">
        <v>673</v>
      </c>
      <c r="H268" s="34">
        <v>2</v>
      </c>
    </row>
    <row r="269" spans="1:8" ht="25.5" customHeight="1">
      <c r="A269" s="101"/>
      <c r="B269" s="99"/>
      <c r="C269" s="31" t="s">
        <v>674</v>
      </c>
      <c r="D269" s="30" t="s">
        <v>3450</v>
      </c>
      <c r="E269" s="30" t="s">
        <v>4814</v>
      </c>
      <c r="F269" s="31" t="s">
        <v>675</v>
      </c>
      <c r="G269" s="43" t="s">
        <v>676</v>
      </c>
      <c r="H269" s="34">
        <v>2</v>
      </c>
    </row>
    <row r="270" spans="1:8" ht="25.5" customHeight="1">
      <c r="A270" s="101"/>
      <c r="B270" s="99"/>
      <c r="C270" s="31" t="s">
        <v>677</v>
      </c>
      <c r="D270" s="30" t="s">
        <v>3470</v>
      </c>
      <c r="E270" s="30" t="s">
        <v>4814</v>
      </c>
      <c r="F270" s="31" t="s">
        <v>678</v>
      </c>
      <c r="G270" s="43" t="s">
        <v>679</v>
      </c>
      <c r="H270" s="34">
        <v>2</v>
      </c>
    </row>
    <row r="271" spans="1:8" ht="25.5" customHeight="1">
      <c r="A271" s="101"/>
      <c r="B271" s="99"/>
      <c r="C271" s="31" t="s">
        <v>680</v>
      </c>
      <c r="D271" s="30" t="s">
        <v>3480</v>
      </c>
      <c r="E271" s="30" t="s">
        <v>4814</v>
      </c>
      <c r="F271" s="31" t="s">
        <v>681</v>
      </c>
      <c r="G271" s="43" t="s">
        <v>682</v>
      </c>
      <c r="H271" s="34">
        <v>2</v>
      </c>
    </row>
    <row r="272" spans="1:8" ht="25.5" customHeight="1">
      <c r="A272" s="101"/>
      <c r="B272" s="99"/>
      <c r="C272" s="31" t="s">
        <v>639</v>
      </c>
      <c r="D272" s="30" t="s">
        <v>3511</v>
      </c>
      <c r="E272" s="30" t="s">
        <v>4814</v>
      </c>
      <c r="F272" s="31" t="s">
        <v>640</v>
      </c>
      <c r="G272" s="43" t="s">
        <v>641</v>
      </c>
      <c r="H272" s="34">
        <v>2</v>
      </c>
    </row>
    <row r="273" spans="1:8" ht="25.5" customHeight="1">
      <c r="A273" s="101"/>
      <c r="B273" s="99"/>
      <c r="C273" s="31" t="s">
        <v>662</v>
      </c>
      <c r="D273" s="30" t="s">
        <v>3481</v>
      </c>
      <c r="E273" s="30" t="s">
        <v>4814</v>
      </c>
      <c r="F273" s="31" t="s">
        <v>683</v>
      </c>
      <c r="G273" s="43" t="s">
        <v>684</v>
      </c>
      <c r="H273" s="34">
        <v>2</v>
      </c>
    </row>
    <row r="274" spans="1:8" ht="25.5" customHeight="1">
      <c r="A274" s="101"/>
      <c r="B274" s="99"/>
      <c r="C274" s="31" t="s">
        <v>685</v>
      </c>
      <c r="D274" s="30" t="s">
        <v>3492</v>
      </c>
      <c r="E274" s="30" t="s">
        <v>4814</v>
      </c>
      <c r="F274" s="31" t="s">
        <v>685</v>
      </c>
      <c r="G274" s="43" t="s">
        <v>686</v>
      </c>
      <c r="H274" s="34">
        <v>2</v>
      </c>
    </row>
    <row r="275" spans="1:8" ht="25.5" customHeight="1">
      <c r="A275" s="101"/>
      <c r="B275" s="99"/>
      <c r="C275" s="31" t="s">
        <v>687</v>
      </c>
      <c r="D275" s="30" t="s">
        <v>3493</v>
      </c>
      <c r="E275" s="30" t="s">
        <v>4814</v>
      </c>
      <c r="F275" s="31" t="s">
        <v>688</v>
      </c>
      <c r="G275" s="43" t="s">
        <v>689</v>
      </c>
      <c r="H275" s="34">
        <v>2</v>
      </c>
    </row>
    <row r="276" spans="1:8" ht="25.5" customHeight="1">
      <c r="A276" s="101"/>
      <c r="B276" s="99"/>
      <c r="C276" s="31" t="s">
        <v>690</v>
      </c>
      <c r="D276" s="30" t="s">
        <v>3503</v>
      </c>
      <c r="E276" s="30" t="s">
        <v>4814</v>
      </c>
      <c r="F276" s="31" t="s">
        <v>691</v>
      </c>
      <c r="G276" s="43" t="s">
        <v>692</v>
      </c>
      <c r="H276" s="34">
        <v>2</v>
      </c>
    </row>
    <row r="277" spans="1:8" ht="25.5" customHeight="1">
      <c r="A277" s="101"/>
      <c r="B277" s="99"/>
      <c r="C277" s="31" t="s">
        <v>693</v>
      </c>
      <c r="D277" s="30" t="s">
        <v>3508</v>
      </c>
      <c r="E277" s="30" t="s">
        <v>4814</v>
      </c>
      <c r="F277" s="31" t="s">
        <v>694</v>
      </c>
      <c r="G277" s="43" t="s">
        <v>695</v>
      </c>
      <c r="H277" s="34">
        <v>2</v>
      </c>
    </row>
    <row r="278" spans="1:8" ht="25.5" customHeight="1">
      <c r="A278" s="101"/>
      <c r="B278" s="99"/>
      <c r="C278" s="31" t="s">
        <v>696</v>
      </c>
      <c r="D278" s="30" t="s">
        <v>3520</v>
      </c>
      <c r="E278" s="30" t="s">
        <v>4814</v>
      </c>
      <c r="F278" s="31" t="s">
        <v>696</v>
      </c>
      <c r="G278" s="43" t="s">
        <v>697</v>
      </c>
      <c r="H278" s="34">
        <v>2</v>
      </c>
    </row>
    <row r="279" spans="1:8" ht="25.5" customHeight="1">
      <c r="A279" s="101"/>
      <c r="B279" s="99"/>
      <c r="C279" s="31" t="s">
        <v>698</v>
      </c>
      <c r="D279" s="30" t="s">
        <v>3527</v>
      </c>
      <c r="E279" s="30" t="s">
        <v>4814</v>
      </c>
      <c r="F279" s="31" t="s">
        <v>698</v>
      </c>
      <c r="G279" s="43" t="s">
        <v>699</v>
      </c>
      <c r="H279" s="34">
        <v>2</v>
      </c>
    </row>
    <row r="280" spans="1:8" ht="25.5" customHeight="1">
      <c r="A280" s="101"/>
      <c r="B280" s="99" t="s">
        <v>4445</v>
      </c>
      <c r="C280" s="65" t="s">
        <v>4433</v>
      </c>
      <c r="D280" s="30"/>
      <c r="E280" s="30"/>
      <c r="F280" s="31"/>
      <c r="G280" s="43"/>
      <c r="H280" s="34">
        <f>SUM(H281:H282,H283,H287:H294)</f>
        <v>26</v>
      </c>
    </row>
    <row r="281" spans="1:8" ht="25.5" customHeight="1">
      <c r="A281" s="101"/>
      <c r="B281" s="99"/>
      <c r="C281" s="31" t="s">
        <v>816</v>
      </c>
      <c r="D281" s="30" t="s">
        <v>3517</v>
      </c>
      <c r="E281" s="30" t="s">
        <v>4814</v>
      </c>
      <c r="F281" s="31" t="s">
        <v>817</v>
      </c>
      <c r="G281" s="43" t="s">
        <v>818</v>
      </c>
      <c r="H281" s="34">
        <v>2</v>
      </c>
    </row>
    <row r="282" spans="1:8" ht="25.5" customHeight="1">
      <c r="A282" s="101"/>
      <c r="B282" s="99"/>
      <c r="C282" s="31" t="s">
        <v>806</v>
      </c>
      <c r="D282" s="30" t="s">
        <v>3491</v>
      </c>
      <c r="E282" s="30" t="s">
        <v>4814</v>
      </c>
      <c r="F282" s="31" t="s">
        <v>807</v>
      </c>
      <c r="G282" s="43" t="s">
        <v>808</v>
      </c>
      <c r="H282" s="34">
        <v>2</v>
      </c>
    </row>
    <row r="283" spans="1:8" ht="25.5" customHeight="1">
      <c r="A283" s="101"/>
      <c r="B283" s="99"/>
      <c r="C283" s="103" t="s">
        <v>809</v>
      </c>
      <c r="D283" s="30" t="s">
        <v>4413</v>
      </c>
      <c r="E283" s="30"/>
      <c r="F283" s="31"/>
      <c r="G283" s="43"/>
      <c r="H283" s="34">
        <f>SUM(H284:H286)</f>
        <v>6</v>
      </c>
    </row>
    <row r="284" spans="1:8" ht="25.5" customHeight="1">
      <c r="A284" s="101"/>
      <c r="B284" s="99"/>
      <c r="C284" s="103"/>
      <c r="D284" s="30" t="s">
        <v>3502</v>
      </c>
      <c r="E284" s="30" t="s">
        <v>4814</v>
      </c>
      <c r="F284" s="31" t="s">
        <v>809</v>
      </c>
      <c r="G284" s="43" t="s">
        <v>810</v>
      </c>
      <c r="H284" s="34">
        <v>2</v>
      </c>
    </row>
    <row r="285" spans="1:8" ht="25.5" customHeight="1">
      <c r="A285" s="101"/>
      <c r="B285" s="99"/>
      <c r="C285" s="103"/>
      <c r="D285" s="30" t="s">
        <v>3510</v>
      </c>
      <c r="E285" s="30" t="s">
        <v>4814</v>
      </c>
      <c r="F285" s="31" t="s">
        <v>814</v>
      </c>
      <c r="G285" s="43" t="s">
        <v>815</v>
      </c>
      <c r="H285" s="34">
        <v>2</v>
      </c>
    </row>
    <row r="286" spans="1:8" ht="25.5" customHeight="1">
      <c r="A286" s="101"/>
      <c r="B286" s="99"/>
      <c r="C286" s="103"/>
      <c r="D286" s="30" t="s">
        <v>4074</v>
      </c>
      <c r="E286" s="30" t="s">
        <v>4814</v>
      </c>
      <c r="F286" s="31" t="s">
        <v>809</v>
      </c>
      <c r="G286" s="43" t="s">
        <v>824</v>
      </c>
      <c r="H286" s="34">
        <v>2</v>
      </c>
    </row>
    <row r="287" spans="1:8" ht="25.5" customHeight="1">
      <c r="A287" s="101"/>
      <c r="B287" s="99"/>
      <c r="C287" s="31" t="s">
        <v>811</v>
      </c>
      <c r="D287" s="30" t="s">
        <v>3509</v>
      </c>
      <c r="E287" s="30" t="s">
        <v>4814</v>
      </c>
      <c r="F287" s="31" t="s">
        <v>812</v>
      </c>
      <c r="G287" s="43" t="s">
        <v>813</v>
      </c>
      <c r="H287" s="34">
        <v>2</v>
      </c>
    </row>
    <row r="288" spans="1:8" ht="25.5" customHeight="1">
      <c r="A288" s="101"/>
      <c r="B288" s="99"/>
      <c r="C288" s="31" t="s">
        <v>645</v>
      </c>
      <c r="D288" s="30" t="s">
        <v>3526</v>
      </c>
      <c r="E288" s="30" t="s">
        <v>4814</v>
      </c>
      <c r="F288" s="31" t="s">
        <v>645</v>
      </c>
      <c r="G288" s="43" t="s">
        <v>646</v>
      </c>
      <c r="H288" s="34">
        <v>2</v>
      </c>
    </row>
    <row r="289" spans="1:8" ht="25.5" customHeight="1">
      <c r="A289" s="101"/>
      <c r="B289" s="99"/>
      <c r="C289" s="31" t="s">
        <v>714</v>
      </c>
      <c r="D289" s="30" t="s">
        <v>3518</v>
      </c>
      <c r="E289" s="30" t="s">
        <v>4814</v>
      </c>
      <c r="F289" s="31" t="s">
        <v>715</v>
      </c>
      <c r="G289" s="43" t="s">
        <v>716</v>
      </c>
      <c r="H289" s="34">
        <v>2</v>
      </c>
    </row>
    <row r="290" spans="1:8" ht="25.5" customHeight="1">
      <c r="A290" s="101"/>
      <c r="B290" s="99"/>
      <c r="C290" s="31" t="s">
        <v>801</v>
      </c>
      <c r="D290" s="30" t="s">
        <v>3460</v>
      </c>
      <c r="E290" s="30" t="s">
        <v>4814</v>
      </c>
      <c r="F290" s="31" t="s">
        <v>802</v>
      </c>
      <c r="G290" s="43" t="s">
        <v>803</v>
      </c>
      <c r="H290" s="34">
        <v>2</v>
      </c>
    </row>
    <row r="291" spans="1:8" ht="25.5" customHeight="1">
      <c r="A291" s="101"/>
      <c r="B291" s="99"/>
      <c r="C291" s="31" t="s">
        <v>799</v>
      </c>
      <c r="D291" s="30" t="s">
        <v>3422</v>
      </c>
      <c r="E291" s="30" t="s">
        <v>4814</v>
      </c>
      <c r="F291" s="31" t="s">
        <v>799</v>
      </c>
      <c r="G291" s="43" t="s">
        <v>800</v>
      </c>
      <c r="H291" s="34">
        <v>2</v>
      </c>
    </row>
    <row r="292" spans="1:8" ht="25.5" customHeight="1">
      <c r="A292" s="101"/>
      <c r="B292" s="99"/>
      <c r="C292" s="31" t="s">
        <v>822</v>
      </c>
      <c r="D292" s="30" t="s">
        <v>3547</v>
      </c>
      <c r="E292" s="30" t="s">
        <v>4814</v>
      </c>
      <c r="F292" s="31" t="s">
        <v>822</v>
      </c>
      <c r="G292" s="43" t="s">
        <v>823</v>
      </c>
      <c r="H292" s="34">
        <v>2</v>
      </c>
    </row>
    <row r="293" spans="1:8" ht="25.5" customHeight="1">
      <c r="A293" s="101"/>
      <c r="B293" s="99"/>
      <c r="C293" s="31" t="s">
        <v>819</v>
      </c>
      <c r="D293" s="30" t="s">
        <v>3519</v>
      </c>
      <c r="E293" s="30" t="s">
        <v>4814</v>
      </c>
      <c r="F293" s="31" t="s">
        <v>820</v>
      </c>
      <c r="G293" s="43" t="s">
        <v>821</v>
      </c>
      <c r="H293" s="34">
        <v>2</v>
      </c>
    </row>
    <row r="294" spans="1:8" ht="25.5" customHeight="1">
      <c r="A294" s="101"/>
      <c r="B294" s="99"/>
      <c r="C294" s="31" t="s">
        <v>804</v>
      </c>
      <c r="D294" s="30" t="s">
        <v>3461</v>
      </c>
      <c r="E294" s="30" t="s">
        <v>4814</v>
      </c>
      <c r="F294" s="31" t="s">
        <v>804</v>
      </c>
      <c r="G294" s="43" t="s">
        <v>805</v>
      </c>
      <c r="H294" s="34">
        <v>2</v>
      </c>
    </row>
    <row r="295" spans="1:8" ht="25.5" customHeight="1">
      <c r="A295" s="101"/>
      <c r="B295" s="99" t="s">
        <v>4450</v>
      </c>
      <c r="C295" s="65" t="s">
        <v>4451</v>
      </c>
      <c r="D295" s="30"/>
      <c r="E295" s="30"/>
      <c r="F295" s="31"/>
      <c r="G295" s="43"/>
      <c r="H295" s="34">
        <f>SUM(H296:H315)</f>
        <v>52</v>
      </c>
    </row>
    <row r="296" spans="1:8" ht="25.5" customHeight="1">
      <c r="A296" s="101"/>
      <c r="B296" s="99"/>
      <c r="C296" s="31" t="s">
        <v>895</v>
      </c>
      <c r="D296" s="30" t="s">
        <v>4069</v>
      </c>
      <c r="E296" s="30" t="s">
        <v>4814</v>
      </c>
      <c r="F296" s="31" t="s">
        <v>895</v>
      </c>
      <c r="G296" s="43" t="s">
        <v>896</v>
      </c>
      <c r="H296" s="34">
        <v>2</v>
      </c>
    </row>
    <row r="297" spans="1:8" ht="25.5" customHeight="1">
      <c r="A297" s="101"/>
      <c r="B297" s="99"/>
      <c r="C297" s="31" t="s">
        <v>897</v>
      </c>
      <c r="D297" s="30" t="s">
        <v>3379</v>
      </c>
      <c r="E297" s="30" t="s">
        <v>4815</v>
      </c>
      <c r="F297" s="31" t="s">
        <v>898</v>
      </c>
      <c r="G297" s="43" t="s">
        <v>899</v>
      </c>
      <c r="H297" s="34">
        <v>6</v>
      </c>
    </row>
    <row r="298" spans="1:8" ht="25.5" customHeight="1">
      <c r="A298" s="101"/>
      <c r="B298" s="99"/>
      <c r="C298" s="31" t="s">
        <v>656</v>
      </c>
      <c r="D298" s="30" t="s">
        <v>3545</v>
      </c>
      <c r="E298" s="30" t="s">
        <v>4814</v>
      </c>
      <c r="F298" s="31" t="s">
        <v>657</v>
      </c>
      <c r="G298" s="43" t="s">
        <v>658</v>
      </c>
      <c r="H298" s="34">
        <v>2</v>
      </c>
    </row>
    <row r="299" spans="1:8" ht="25.5" customHeight="1">
      <c r="A299" s="101"/>
      <c r="B299" s="99"/>
      <c r="C299" s="31" t="s">
        <v>588</v>
      </c>
      <c r="D299" s="30" t="s">
        <v>3390</v>
      </c>
      <c r="E299" s="30" t="s">
        <v>4815</v>
      </c>
      <c r="F299" s="31" t="s">
        <v>589</v>
      </c>
      <c r="G299" s="43" t="s">
        <v>590</v>
      </c>
      <c r="H299" s="34">
        <v>6</v>
      </c>
    </row>
    <row r="300" spans="1:8" ht="25.5" customHeight="1">
      <c r="A300" s="101"/>
      <c r="B300" s="99"/>
      <c r="C300" s="31" t="s">
        <v>633</v>
      </c>
      <c r="D300" s="30" t="s">
        <v>3505</v>
      </c>
      <c r="E300" s="30" t="s">
        <v>4814</v>
      </c>
      <c r="F300" s="31" t="s">
        <v>634</v>
      </c>
      <c r="G300" s="43" t="s">
        <v>635</v>
      </c>
      <c r="H300" s="34">
        <v>2</v>
      </c>
    </row>
    <row r="301" spans="1:8" ht="25.5" customHeight="1">
      <c r="A301" s="101"/>
      <c r="B301" s="99"/>
      <c r="C301" s="31" t="s">
        <v>642</v>
      </c>
      <c r="D301" s="30" t="s">
        <v>3514</v>
      </c>
      <c r="E301" s="30" t="s">
        <v>4814</v>
      </c>
      <c r="F301" s="31" t="s">
        <v>643</v>
      </c>
      <c r="G301" s="43" t="s">
        <v>644</v>
      </c>
      <c r="H301" s="34">
        <v>2</v>
      </c>
    </row>
    <row r="302" spans="1:8" ht="25.5" customHeight="1">
      <c r="A302" s="101"/>
      <c r="B302" s="99"/>
      <c r="C302" s="31" t="s">
        <v>892</v>
      </c>
      <c r="D302" s="30" t="s">
        <v>3238</v>
      </c>
      <c r="E302" s="30" t="s">
        <v>4815</v>
      </c>
      <c r="F302" s="31" t="s">
        <v>893</v>
      </c>
      <c r="G302" s="43" t="s">
        <v>894</v>
      </c>
      <c r="H302" s="34">
        <v>6</v>
      </c>
    </row>
    <row r="303" spans="1:8" ht="25.5" customHeight="1">
      <c r="A303" s="101"/>
      <c r="B303" s="99"/>
      <c r="C303" s="31" t="s">
        <v>925</v>
      </c>
      <c r="D303" s="30" t="s">
        <v>3499</v>
      </c>
      <c r="E303" s="30" t="s">
        <v>4814</v>
      </c>
      <c r="F303" s="31" t="s">
        <v>926</v>
      </c>
      <c r="G303" s="43" t="s">
        <v>927</v>
      </c>
      <c r="H303" s="34">
        <v>2</v>
      </c>
    </row>
    <row r="304" spans="1:8" ht="25.5" customHeight="1">
      <c r="A304" s="101"/>
      <c r="B304" s="99"/>
      <c r="C304" s="31" t="s">
        <v>934</v>
      </c>
      <c r="D304" s="30" t="s">
        <v>3544</v>
      </c>
      <c r="E304" s="30" t="s">
        <v>4814</v>
      </c>
      <c r="F304" s="31" t="s">
        <v>935</v>
      </c>
      <c r="G304" s="43" t="s">
        <v>936</v>
      </c>
      <c r="H304" s="34">
        <v>2</v>
      </c>
    </row>
    <row r="305" spans="1:8" ht="25.5" customHeight="1">
      <c r="A305" s="101"/>
      <c r="B305" s="99"/>
      <c r="C305" s="31" t="s">
        <v>908</v>
      </c>
      <c r="D305" s="30" t="s">
        <v>3436</v>
      </c>
      <c r="E305" s="30" t="s">
        <v>4814</v>
      </c>
      <c r="F305" s="31" t="s">
        <v>908</v>
      </c>
      <c r="G305" s="43" t="s">
        <v>909</v>
      </c>
      <c r="H305" s="34">
        <v>2</v>
      </c>
    </row>
    <row r="306" spans="1:8" ht="25.5" customHeight="1">
      <c r="A306" s="101"/>
      <c r="B306" s="99"/>
      <c r="C306" s="31" t="s">
        <v>919</v>
      </c>
      <c r="D306" s="30" t="s">
        <v>3484</v>
      </c>
      <c r="E306" s="30" t="s">
        <v>4814</v>
      </c>
      <c r="F306" s="31" t="s">
        <v>920</v>
      </c>
      <c r="G306" s="43" t="s">
        <v>921</v>
      </c>
      <c r="H306" s="34">
        <v>2</v>
      </c>
    </row>
    <row r="307" spans="1:8" ht="25.5" customHeight="1">
      <c r="A307" s="101"/>
      <c r="B307" s="99"/>
      <c r="C307" s="31" t="s">
        <v>903</v>
      </c>
      <c r="D307" s="30" t="s">
        <v>3423</v>
      </c>
      <c r="E307" s="30" t="s">
        <v>4814</v>
      </c>
      <c r="F307" s="31" t="s">
        <v>903</v>
      </c>
      <c r="G307" s="43" t="s">
        <v>904</v>
      </c>
      <c r="H307" s="34">
        <v>2</v>
      </c>
    </row>
    <row r="308" spans="1:8" ht="25.5" customHeight="1">
      <c r="A308" s="101"/>
      <c r="B308" s="99"/>
      <c r="C308" s="31" t="s">
        <v>931</v>
      </c>
      <c r="D308" s="30" t="s">
        <v>3530</v>
      </c>
      <c r="E308" s="30" t="s">
        <v>4814</v>
      </c>
      <c r="F308" s="31" t="s">
        <v>932</v>
      </c>
      <c r="G308" s="43" t="s">
        <v>933</v>
      </c>
      <c r="H308" s="34">
        <v>2</v>
      </c>
    </row>
    <row r="309" spans="1:8" ht="25.5" customHeight="1">
      <c r="A309" s="101"/>
      <c r="B309" s="99"/>
      <c r="C309" s="31" t="s">
        <v>910</v>
      </c>
      <c r="D309" s="30" t="s">
        <v>3438</v>
      </c>
      <c r="E309" s="30" t="s">
        <v>4814</v>
      </c>
      <c r="F309" s="31" t="s">
        <v>911</v>
      </c>
      <c r="G309" s="43" t="s">
        <v>912</v>
      </c>
      <c r="H309" s="34">
        <v>2</v>
      </c>
    </row>
    <row r="310" spans="1:8" ht="25.5" customHeight="1">
      <c r="A310" s="101"/>
      <c r="B310" s="99"/>
      <c r="C310" s="31" t="s">
        <v>928</v>
      </c>
      <c r="D310" s="30" t="s">
        <v>3529</v>
      </c>
      <c r="E310" s="30" t="s">
        <v>4814</v>
      </c>
      <c r="F310" s="31" t="s">
        <v>929</v>
      </c>
      <c r="G310" s="43" t="s">
        <v>930</v>
      </c>
      <c r="H310" s="34">
        <v>2</v>
      </c>
    </row>
    <row r="311" spans="1:8" ht="25.5" customHeight="1">
      <c r="A311" s="101"/>
      <c r="B311" s="99"/>
      <c r="C311" s="31" t="s">
        <v>922</v>
      </c>
      <c r="D311" s="30" t="s">
        <v>3498</v>
      </c>
      <c r="E311" s="30" t="s">
        <v>4814</v>
      </c>
      <c r="F311" s="31" t="s">
        <v>923</v>
      </c>
      <c r="G311" s="43" t="s">
        <v>924</v>
      </c>
      <c r="H311" s="34">
        <v>2</v>
      </c>
    </row>
    <row r="312" spans="1:8" ht="25.5" customHeight="1">
      <c r="A312" s="101"/>
      <c r="B312" s="99"/>
      <c r="C312" s="31" t="s">
        <v>937</v>
      </c>
      <c r="D312" s="30" t="s">
        <v>3437</v>
      </c>
      <c r="E312" s="30" t="s">
        <v>4814</v>
      </c>
      <c r="F312" s="31" t="s">
        <v>938</v>
      </c>
      <c r="G312" s="43" t="s">
        <v>939</v>
      </c>
      <c r="H312" s="34">
        <v>2</v>
      </c>
    </row>
    <row r="313" spans="1:8" ht="25.5" customHeight="1">
      <c r="A313" s="101"/>
      <c r="B313" s="99"/>
      <c r="C313" s="31" t="s">
        <v>940</v>
      </c>
      <c r="D313" s="30" t="s">
        <v>3444</v>
      </c>
      <c r="E313" s="30" t="s">
        <v>4814</v>
      </c>
      <c r="F313" s="31" t="s">
        <v>940</v>
      </c>
      <c r="G313" s="43" t="s">
        <v>941</v>
      </c>
      <c r="H313" s="34">
        <v>2</v>
      </c>
    </row>
    <row r="314" spans="1:8" ht="25.5" customHeight="1">
      <c r="A314" s="101"/>
      <c r="B314" s="99"/>
      <c r="C314" s="31" t="s">
        <v>942</v>
      </c>
      <c r="D314" s="30" t="s">
        <v>3463</v>
      </c>
      <c r="E314" s="30" t="s">
        <v>4814</v>
      </c>
      <c r="F314" s="31" t="s">
        <v>943</v>
      </c>
      <c r="G314" s="43" t="s">
        <v>944</v>
      </c>
      <c r="H314" s="34">
        <v>2</v>
      </c>
    </row>
    <row r="315" spans="1:8" ht="25.5" customHeight="1">
      <c r="A315" s="101"/>
      <c r="B315" s="99"/>
      <c r="C315" s="31" t="s">
        <v>945</v>
      </c>
      <c r="D315" s="30" t="s">
        <v>3475</v>
      </c>
      <c r="E315" s="30" t="s">
        <v>4814</v>
      </c>
      <c r="F315" s="31" t="s">
        <v>945</v>
      </c>
      <c r="G315" s="43" t="s">
        <v>946</v>
      </c>
      <c r="H315" s="34">
        <v>2</v>
      </c>
    </row>
    <row r="316" spans="1:8" ht="25.5" customHeight="1">
      <c r="A316" s="101"/>
      <c r="B316" s="99" t="s">
        <v>4438</v>
      </c>
      <c r="C316" s="65" t="s">
        <v>4439</v>
      </c>
      <c r="D316" s="30"/>
      <c r="E316" s="30"/>
      <c r="F316" s="31"/>
      <c r="G316" s="43"/>
      <c r="H316" s="34">
        <f>SUM(H317:H329)</f>
        <v>30</v>
      </c>
    </row>
    <row r="317" spans="1:8" ht="25.5" customHeight="1">
      <c r="A317" s="101"/>
      <c r="B317" s="99"/>
      <c r="C317" s="31" t="s">
        <v>700</v>
      </c>
      <c r="D317" s="30" t="s">
        <v>3306</v>
      </c>
      <c r="E317" s="30" t="s">
        <v>4815</v>
      </c>
      <c r="F317" s="31" t="s">
        <v>700</v>
      </c>
      <c r="G317" s="43" t="s">
        <v>701</v>
      </c>
      <c r="H317" s="34">
        <v>6</v>
      </c>
    </row>
    <row r="318" spans="1:8" ht="25.5" customHeight="1">
      <c r="A318" s="101"/>
      <c r="B318" s="99"/>
      <c r="C318" s="31" t="s">
        <v>702</v>
      </c>
      <c r="D318" s="30" t="s">
        <v>3430</v>
      </c>
      <c r="E318" s="30" t="s">
        <v>4814</v>
      </c>
      <c r="F318" s="31" t="s">
        <v>702</v>
      </c>
      <c r="G318" s="43" t="s">
        <v>703</v>
      </c>
      <c r="H318" s="34">
        <v>2</v>
      </c>
    </row>
    <row r="319" spans="1:8" ht="25.5" customHeight="1">
      <c r="A319" s="101"/>
      <c r="B319" s="99"/>
      <c r="C319" s="31" t="s">
        <v>605</v>
      </c>
      <c r="D319" s="30" t="s">
        <v>3452</v>
      </c>
      <c r="E319" s="30" t="s">
        <v>4814</v>
      </c>
      <c r="F319" s="31" t="s">
        <v>606</v>
      </c>
      <c r="G319" s="43" t="s">
        <v>607</v>
      </c>
      <c r="H319" s="34">
        <v>2</v>
      </c>
    </row>
    <row r="320" spans="1:8" ht="25.5" customHeight="1">
      <c r="A320" s="101"/>
      <c r="B320" s="99"/>
      <c r="C320" s="31" t="s">
        <v>636</v>
      </c>
      <c r="D320" s="30" t="s">
        <v>3507</v>
      </c>
      <c r="E320" s="30" t="s">
        <v>4814</v>
      </c>
      <c r="F320" s="31" t="s">
        <v>637</v>
      </c>
      <c r="G320" s="43" t="s">
        <v>638</v>
      </c>
      <c r="H320" s="34">
        <v>2</v>
      </c>
    </row>
    <row r="321" spans="1:8" ht="25.5" customHeight="1">
      <c r="A321" s="101"/>
      <c r="B321" s="99"/>
      <c r="C321" s="31" t="s">
        <v>704</v>
      </c>
      <c r="D321" s="30" t="s">
        <v>3453</v>
      </c>
      <c r="E321" s="30" t="s">
        <v>4814</v>
      </c>
      <c r="F321" s="31" t="s">
        <v>361</v>
      </c>
      <c r="G321" s="43" t="s">
        <v>705</v>
      </c>
      <c r="H321" s="34">
        <v>2</v>
      </c>
    </row>
    <row r="322" spans="1:8" ht="25.5" customHeight="1">
      <c r="A322" s="101"/>
      <c r="B322" s="99"/>
      <c r="C322" s="31" t="s">
        <v>702</v>
      </c>
      <c r="D322" s="30" t="s">
        <v>3488</v>
      </c>
      <c r="E322" s="30" t="s">
        <v>4814</v>
      </c>
      <c r="F322" s="31" t="s">
        <v>706</v>
      </c>
      <c r="G322" s="43" t="s">
        <v>707</v>
      </c>
      <c r="H322" s="34">
        <v>2</v>
      </c>
    </row>
    <row r="323" spans="1:8" ht="25.5" customHeight="1">
      <c r="A323" s="101"/>
      <c r="B323" s="99"/>
      <c r="C323" s="31" t="s">
        <v>708</v>
      </c>
      <c r="D323" s="30" t="s">
        <v>3506</v>
      </c>
      <c r="E323" s="30" t="s">
        <v>4814</v>
      </c>
      <c r="F323" s="31" t="s">
        <v>709</v>
      </c>
      <c r="G323" s="43" t="s">
        <v>710</v>
      </c>
      <c r="H323" s="34">
        <v>2</v>
      </c>
    </row>
    <row r="324" spans="1:8" ht="25.5" customHeight="1">
      <c r="A324" s="101"/>
      <c r="B324" s="99"/>
      <c r="C324" s="31" t="s">
        <v>711</v>
      </c>
      <c r="D324" s="30" t="s">
        <v>3515</v>
      </c>
      <c r="E324" s="30" t="s">
        <v>4814</v>
      </c>
      <c r="F324" s="31" t="s">
        <v>712</v>
      </c>
      <c r="G324" s="43" t="s">
        <v>713</v>
      </c>
      <c r="H324" s="34">
        <v>2</v>
      </c>
    </row>
    <row r="325" spans="1:8" ht="25.5" customHeight="1">
      <c r="A325" s="101"/>
      <c r="B325" s="99"/>
      <c r="C325" s="31" t="s">
        <v>717</v>
      </c>
      <c r="D325" s="30" t="s">
        <v>3522</v>
      </c>
      <c r="E325" s="30" t="s">
        <v>4814</v>
      </c>
      <c r="F325" s="31" t="s">
        <v>718</v>
      </c>
      <c r="G325" s="43" t="s">
        <v>719</v>
      </c>
      <c r="H325" s="34">
        <v>2</v>
      </c>
    </row>
    <row r="326" spans="1:8" ht="25.5" customHeight="1">
      <c r="A326" s="101"/>
      <c r="B326" s="99"/>
      <c r="C326" s="31" t="s">
        <v>720</v>
      </c>
      <c r="D326" s="30" t="s">
        <v>3532</v>
      </c>
      <c r="E326" s="30" t="s">
        <v>4814</v>
      </c>
      <c r="F326" s="31" t="s">
        <v>721</v>
      </c>
      <c r="G326" s="43" t="s">
        <v>722</v>
      </c>
      <c r="H326" s="34">
        <v>2</v>
      </c>
    </row>
    <row r="327" spans="1:8" ht="25.5" customHeight="1">
      <c r="A327" s="101"/>
      <c r="B327" s="99"/>
      <c r="C327" s="31" t="s">
        <v>723</v>
      </c>
      <c r="D327" s="30" t="s">
        <v>3533</v>
      </c>
      <c r="E327" s="30" t="s">
        <v>4814</v>
      </c>
      <c r="F327" s="31" t="s">
        <v>724</v>
      </c>
      <c r="G327" s="43" t="s">
        <v>725</v>
      </c>
      <c r="H327" s="34">
        <v>2</v>
      </c>
    </row>
    <row r="328" spans="1:8" ht="25.5" customHeight="1">
      <c r="A328" s="101"/>
      <c r="B328" s="99"/>
      <c r="C328" s="31" t="s">
        <v>726</v>
      </c>
      <c r="D328" s="30" t="s">
        <v>3536</v>
      </c>
      <c r="E328" s="30" t="s">
        <v>4814</v>
      </c>
      <c r="F328" s="31" t="s">
        <v>727</v>
      </c>
      <c r="G328" s="43" t="s">
        <v>728</v>
      </c>
      <c r="H328" s="34">
        <v>2</v>
      </c>
    </row>
    <row r="329" spans="1:8" ht="25.5" customHeight="1">
      <c r="A329" s="101"/>
      <c r="B329" s="99"/>
      <c r="C329" s="31" t="s">
        <v>729</v>
      </c>
      <c r="D329" s="30" t="s">
        <v>3541</v>
      </c>
      <c r="E329" s="30" t="s">
        <v>4814</v>
      </c>
      <c r="F329" s="31" t="s">
        <v>730</v>
      </c>
      <c r="G329" s="43" t="s">
        <v>731</v>
      </c>
      <c r="H329" s="34">
        <v>2</v>
      </c>
    </row>
    <row r="330" spans="1:8" ht="25.5" customHeight="1">
      <c r="A330" s="101"/>
      <c r="B330" s="99" t="s">
        <v>4452</v>
      </c>
      <c r="C330" s="65" t="s">
        <v>4453</v>
      </c>
      <c r="D330" s="30"/>
      <c r="E330" s="30"/>
      <c r="F330" s="31"/>
      <c r="G330" s="43"/>
      <c r="H330" s="34">
        <f>SUM(H331:H343)</f>
        <v>30</v>
      </c>
    </row>
    <row r="331" spans="1:8" ht="25.5" customHeight="1">
      <c r="A331" s="101"/>
      <c r="B331" s="99"/>
      <c r="C331" s="31" t="s">
        <v>947</v>
      </c>
      <c r="D331" s="30" t="s">
        <v>3228</v>
      </c>
      <c r="E331" s="30" t="s">
        <v>4815</v>
      </c>
      <c r="F331" s="31" t="s">
        <v>948</v>
      </c>
      <c r="G331" s="43" t="s">
        <v>949</v>
      </c>
      <c r="H331" s="34">
        <v>6</v>
      </c>
    </row>
    <row r="332" spans="1:8" ht="25.5" customHeight="1">
      <c r="A332" s="101"/>
      <c r="B332" s="99"/>
      <c r="C332" s="31" t="s">
        <v>970</v>
      </c>
      <c r="D332" s="30" t="s">
        <v>3535</v>
      </c>
      <c r="E332" s="30" t="s">
        <v>4814</v>
      </c>
      <c r="F332" s="31" t="s">
        <v>971</v>
      </c>
      <c r="G332" s="43" t="s">
        <v>972</v>
      </c>
      <c r="H332" s="34">
        <v>2</v>
      </c>
    </row>
    <row r="333" spans="1:8" ht="25.5" customHeight="1">
      <c r="A333" s="101"/>
      <c r="B333" s="99"/>
      <c r="C333" s="31" t="s">
        <v>621</v>
      </c>
      <c r="D333" s="30" t="s">
        <v>3477</v>
      </c>
      <c r="E333" s="30" t="s">
        <v>4814</v>
      </c>
      <c r="F333" s="31" t="s">
        <v>622</v>
      </c>
      <c r="G333" s="43" t="s">
        <v>623</v>
      </c>
      <c r="H333" s="34">
        <v>2</v>
      </c>
    </row>
    <row r="334" spans="1:8" ht="25.5" customHeight="1">
      <c r="A334" s="101"/>
      <c r="B334" s="99"/>
      <c r="C334" s="31" t="s">
        <v>627</v>
      </c>
      <c r="D334" s="30" t="s">
        <v>3486</v>
      </c>
      <c r="E334" s="30" t="s">
        <v>4814</v>
      </c>
      <c r="F334" s="31" t="s">
        <v>628</v>
      </c>
      <c r="G334" s="43" t="s">
        <v>629</v>
      </c>
      <c r="H334" s="34">
        <v>2</v>
      </c>
    </row>
    <row r="335" spans="1:8" ht="25.5" customHeight="1">
      <c r="A335" s="101"/>
      <c r="B335" s="99"/>
      <c r="C335" s="31" t="s">
        <v>950</v>
      </c>
      <c r="D335" s="30" t="s">
        <v>3445</v>
      </c>
      <c r="E335" s="30" t="s">
        <v>4814</v>
      </c>
      <c r="F335" s="31" t="s">
        <v>951</v>
      </c>
      <c r="G335" s="43" t="s">
        <v>952</v>
      </c>
      <c r="H335" s="34">
        <v>2</v>
      </c>
    </row>
    <row r="336" spans="1:8" ht="25.5" customHeight="1">
      <c r="A336" s="101"/>
      <c r="B336" s="99"/>
      <c r="C336" s="31" t="s">
        <v>961</v>
      </c>
      <c r="D336" s="30" t="s">
        <v>3487</v>
      </c>
      <c r="E336" s="30" t="s">
        <v>4814</v>
      </c>
      <c r="F336" s="31" t="s">
        <v>962</v>
      </c>
      <c r="G336" s="43" t="s">
        <v>963</v>
      </c>
      <c r="H336" s="34">
        <v>2</v>
      </c>
    </row>
    <row r="337" spans="1:8" ht="25.5" customHeight="1">
      <c r="A337" s="101"/>
      <c r="B337" s="99"/>
      <c r="C337" s="31" t="s">
        <v>976</v>
      </c>
      <c r="D337" s="30" t="s">
        <v>3543</v>
      </c>
      <c r="E337" s="30" t="s">
        <v>4814</v>
      </c>
      <c r="F337" s="31" t="s">
        <v>977</v>
      </c>
      <c r="G337" s="43" t="s">
        <v>978</v>
      </c>
      <c r="H337" s="34">
        <v>2</v>
      </c>
    </row>
    <row r="338" spans="1:8" ht="25.5" customHeight="1">
      <c r="A338" s="101"/>
      <c r="B338" s="99"/>
      <c r="C338" s="31" t="s">
        <v>973</v>
      </c>
      <c r="D338" s="30" t="s">
        <v>3537</v>
      </c>
      <c r="E338" s="30" t="s">
        <v>4814</v>
      </c>
      <c r="F338" s="31" t="s">
        <v>974</v>
      </c>
      <c r="G338" s="43" t="s">
        <v>975</v>
      </c>
      <c r="H338" s="34">
        <v>2</v>
      </c>
    </row>
    <row r="339" spans="1:8" ht="25.5" customHeight="1">
      <c r="A339" s="101"/>
      <c r="B339" s="99"/>
      <c r="C339" s="31" t="s">
        <v>964</v>
      </c>
      <c r="D339" s="30" t="s">
        <v>3521</v>
      </c>
      <c r="E339" s="30" t="s">
        <v>4814</v>
      </c>
      <c r="F339" s="31" t="s">
        <v>965</v>
      </c>
      <c r="G339" s="43" t="s">
        <v>966</v>
      </c>
      <c r="H339" s="34">
        <v>2</v>
      </c>
    </row>
    <row r="340" spans="1:8" ht="25.5" customHeight="1">
      <c r="A340" s="101"/>
      <c r="B340" s="99"/>
      <c r="C340" s="31" t="s">
        <v>958</v>
      </c>
      <c r="D340" s="30" t="s">
        <v>3485</v>
      </c>
      <c r="E340" s="30" t="s">
        <v>4814</v>
      </c>
      <c r="F340" s="31" t="s">
        <v>959</v>
      </c>
      <c r="G340" s="43" t="s">
        <v>960</v>
      </c>
      <c r="H340" s="34">
        <v>2</v>
      </c>
    </row>
    <row r="341" spans="1:8" ht="25.5" customHeight="1">
      <c r="A341" s="101"/>
      <c r="B341" s="99"/>
      <c r="C341" s="31" t="s">
        <v>967</v>
      </c>
      <c r="D341" s="30" t="s">
        <v>3531</v>
      </c>
      <c r="E341" s="30" t="s">
        <v>4814</v>
      </c>
      <c r="F341" s="31" t="s">
        <v>968</v>
      </c>
      <c r="G341" s="43" t="s">
        <v>969</v>
      </c>
      <c r="H341" s="34">
        <v>2</v>
      </c>
    </row>
    <row r="342" spans="1:8" ht="25.5" customHeight="1">
      <c r="A342" s="101"/>
      <c r="B342" s="99"/>
      <c r="C342" s="31" t="s">
        <v>956</v>
      </c>
      <c r="D342" s="30" t="s">
        <v>3476</v>
      </c>
      <c r="E342" s="30" t="s">
        <v>4814</v>
      </c>
      <c r="F342" s="31" t="s">
        <v>956</v>
      </c>
      <c r="G342" s="43" t="s">
        <v>957</v>
      </c>
      <c r="H342" s="34">
        <v>2</v>
      </c>
    </row>
    <row r="343" spans="1:8" ht="25.5" customHeight="1">
      <c r="A343" s="101"/>
      <c r="B343" s="99"/>
      <c r="C343" s="31" t="s">
        <v>953</v>
      </c>
      <c r="D343" s="30" t="s">
        <v>3458</v>
      </c>
      <c r="E343" s="30" t="s">
        <v>4814</v>
      </c>
      <c r="F343" s="31" t="s">
        <v>954</v>
      </c>
      <c r="G343" s="43" t="s">
        <v>955</v>
      </c>
      <c r="H343" s="34">
        <v>2</v>
      </c>
    </row>
    <row r="344" spans="1:8" ht="25.5" customHeight="1">
      <c r="A344" s="101"/>
      <c r="B344" s="99" t="s">
        <v>4440</v>
      </c>
      <c r="C344" s="65" t="s">
        <v>4442</v>
      </c>
      <c r="D344" s="30"/>
      <c r="E344" s="30"/>
      <c r="F344" s="31"/>
      <c r="G344" s="43"/>
      <c r="H344" s="34">
        <f>SUM(H345:H351,H352,H355:H357)</f>
        <v>28</v>
      </c>
    </row>
    <row r="345" spans="1:8" ht="25.5" customHeight="1">
      <c r="A345" s="101"/>
      <c r="B345" s="99"/>
      <c r="C345" s="31" t="s">
        <v>732</v>
      </c>
      <c r="D345" s="30" t="s">
        <v>3449</v>
      </c>
      <c r="E345" s="30" t="s">
        <v>4814</v>
      </c>
      <c r="F345" s="31" t="s">
        <v>733</v>
      </c>
      <c r="G345" s="43" t="s">
        <v>734</v>
      </c>
      <c r="H345" s="34">
        <v>2</v>
      </c>
    </row>
    <row r="346" spans="1:8" ht="25.5" customHeight="1">
      <c r="A346" s="101"/>
      <c r="B346" s="99"/>
      <c r="C346" s="31" t="s">
        <v>735</v>
      </c>
      <c r="D346" s="30" t="s">
        <v>3469</v>
      </c>
      <c r="E346" s="30" t="s">
        <v>4814</v>
      </c>
      <c r="F346" s="31" t="s">
        <v>736</v>
      </c>
      <c r="G346" s="43" t="s">
        <v>737</v>
      </c>
      <c r="H346" s="34">
        <v>2</v>
      </c>
    </row>
    <row r="347" spans="1:8" ht="25.5" customHeight="1">
      <c r="A347" s="101"/>
      <c r="B347" s="99"/>
      <c r="C347" s="31" t="s">
        <v>738</v>
      </c>
      <c r="D347" s="30" t="s">
        <v>3478</v>
      </c>
      <c r="E347" s="30" t="s">
        <v>4814</v>
      </c>
      <c r="F347" s="31" t="s">
        <v>739</v>
      </c>
      <c r="G347" s="43" t="s">
        <v>740</v>
      </c>
      <c r="H347" s="34">
        <v>2</v>
      </c>
    </row>
    <row r="348" spans="1:8" ht="25.5" customHeight="1">
      <c r="A348" s="101"/>
      <c r="B348" s="99"/>
      <c r="C348" s="31" t="s">
        <v>735</v>
      </c>
      <c r="D348" s="30" t="s">
        <v>3479</v>
      </c>
      <c r="E348" s="30" t="s">
        <v>4814</v>
      </c>
      <c r="F348" s="31" t="s">
        <v>741</v>
      </c>
      <c r="G348" s="43" t="s">
        <v>742</v>
      </c>
      <c r="H348" s="34">
        <v>2</v>
      </c>
    </row>
    <row r="349" spans="1:8" ht="25.5" customHeight="1">
      <c r="A349" s="101"/>
      <c r="B349" s="99"/>
      <c r="C349" s="31" t="s">
        <v>743</v>
      </c>
      <c r="D349" s="30" t="s">
        <v>3490</v>
      </c>
      <c r="E349" s="30" t="s">
        <v>4814</v>
      </c>
      <c r="F349" s="31" t="s">
        <v>744</v>
      </c>
      <c r="G349" s="43" t="s">
        <v>745</v>
      </c>
      <c r="H349" s="34">
        <v>2</v>
      </c>
    </row>
    <row r="350" spans="1:8" ht="25.5" customHeight="1">
      <c r="A350" s="101"/>
      <c r="B350" s="99"/>
      <c r="C350" s="31" t="s">
        <v>746</v>
      </c>
      <c r="D350" s="30" t="s">
        <v>3500</v>
      </c>
      <c r="E350" s="30" t="s">
        <v>4814</v>
      </c>
      <c r="F350" s="31" t="s">
        <v>747</v>
      </c>
      <c r="G350" s="43" t="s">
        <v>748</v>
      </c>
      <c r="H350" s="34">
        <v>2</v>
      </c>
    </row>
    <row r="351" spans="1:8" ht="25.5" customHeight="1">
      <c r="A351" s="101"/>
      <c r="B351" s="99"/>
      <c r="C351" s="31" t="s">
        <v>738</v>
      </c>
      <c r="D351" s="30" t="s">
        <v>3501</v>
      </c>
      <c r="E351" s="30" t="s">
        <v>4814</v>
      </c>
      <c r="F351" s="31" t="s">
        <v>749</v>
      </c>
      <c r="G351" s="43" t="s">
        <v>750</v>
      </c>
      <c r="H351" s="34">
        <v>2</v>
      </c>
    </row>
    <row r="352" spans="1:8" ht="25.5" customHeight="1">
      <c r="A352" s="101"/>
      <c r="B352" s="99"/>
      <c r="C352" s="103" t="s">
        <v>4828</v>
      </c>
      <c r="D352" s="30" t="s">
        <v>205</v>
      </c>
      <c r="E352" s="30"/>
      <c r="F352" s="31"/>
      <c r="G352" s="43"/>
      <c r="H352" s="34">
        <f>SUM(H353:H354)</f>
        <v>4</v>
      </c>
    </row>
    <row r="353" spans="1:8" ht="25.5" customHeight="1">
      <c r="A353" s="101"/>
      <c r="B353" s="99"/>
      <c r="C353" s="103"/>
      <c r="D353" s="30" t="s">
        <v>3516</v>
      </c>
      <c r="E353" s="30" t="s">
        <v>4814</v>
      </c>
      <c r="F353" s="31" t="s">
        <v>751</v>
      </c>
      <c r="G353" s="43" t="s">
        <v>752</v>
      </c>
      <c r="H353" s="34">
        <v>2</v>
      </c>
    </row>
    <row r="354" spans="1:8" ht="25.5" customHeight="1">
      <c r="A354" s="101"/>
      <c r="B354" s="99"/>
      <c r="C354" s="103"/>
      <c r="D354" s="30" t="s">
        <v>3524</v>
      </c>
      <c r="E354" s="30" t="s">
        <v>4814</v>
      </c>
      <c r="F354" s="31" t="s">
        <v>753</v>
      </c>
      <c r="G354" s="43" t="s">
        <v>754</v>
      </c>
      <c r="H354" s="34">
        <v>2</v>
      </c>
    </row>
    <row r="355" spans="1:8" ht="25.5" customHeight="1">
      <c r="A355" s="101"/>
      <c r="B355" s="99"/>
      <c r="C355" s="31" t="s">
        <v>755</v>
      </c>
      <c r="D355" s="30" t="s">
        <v>3525</v>
      </c>
      <c r="E355" s="30" t="s">
        <v>4814</v>
      </c>
      <c r="F355" s="31" t="s">
        <v>756</v>
      </c>
      <c r="G355" s="43" t="s">
        <v>757</v>
      </c>
      <c r="H355" s="34">
        <v>2</v>
      </c>
    </row>
    <row r="356" spans="1:8" ht="25.5" customHeight="1">
      <c r="A356" s="101"/>
      <c r="B356" s="99"/>
      <c r="C356" s="31" t="s">
        <v>758</v>
      </c>
      <c r="D356" s="30" t="s">
        <v>3548</v>
      </c>
      <c r="E356" s="30" t="s">
        <v>4814</v>
      </c>
      <c r="F356" s="31" t="s">
        <v>759</v>
      </c>
      <c r="G356" s="43" t="s">
        <v>760</v>
      </c>
      <c r="H356" s="34">
        <v>2</v>
      </c>
    </row>
    <row r="357" spans="1:8" ht="25.5" customHeight="1">
      <c r="A357" s="101"/>
      <c r="B357" s="99"/>
      <c r="C357" s="31" t="s">
        <v>761</v>
      </c>
      <c r="D357" s="30" t="s">
        <v>3244</v>
      </c>
      <c r="E357" s="30" t="s">
        <v>4815</v>
      </c>
      <c r="F357" s="31" t="s">
        <v>761</v>
      </c>
      <c r="G357" s="43" t="s">
        <v>762</v>
      </c>
      <c r="H357" s="34">
        <v>6</v>
      </c>
    </row>
    <row r="358" spans="1:8" ht="25.5" customHeight="1">
      <c r="A358" s="101"/>
      <c r="B358" s="99" t="s">
        <v>4443</v>
      </c>
      <c r="C358" s="65" t="s">
        <v>4444</v>
      </c>
      <c r="D358" s="30"/>
      <c r="E358" s="30"/>
      <c r="F358" s="31"/>
      <c r="G358" s="43"/>
      <c r="H358" s="34">
        <f>SUM(H359:H372)</f>
        <v>36</v>
      </c>
    </row>
    <row r="359" spans="1:8" ht="25.5" customHeight="1">
      <c r="A359" s="101"/>
      <c r="B359" s="99"/>
      <c r="C359" s="31" t="s">
        <v>763</v>
      </c>
      <c r="D359" s="30" t="s">
        <v>3414</v>
      </c>
      <c r="E359" s="30" t="s">
        <v>4814</v>
      </c>
      <c r="F359" s="31" t="s">
        <v>763</v>
      </c>
      <c r="G359" s="43" t="s">
        <v>764</v>
      </c>
      <c r="H359" s="34">
        <v>2</v>
      </c>
    </row>
    <row r="360" spans="1:8" ht="25.5" customHeight="1">
      <c r="A360" s="101"/>
      <c r="B360" s="99"/>
      <c r="C360" s="31" t="s">
        <v>765</v>
      </c>
      <c r="D360" s="30" t="s">
        <v>3426</v>
      </c>
      <c r="E360" s="30" t="s">
        <v>4814</v>
      </c>
      <c r="F360" s="31" t="s">
        <v>766</v>
      </c>
      <c r="G360" s="43" t="s">
        <v>767</v>
      </c>
      <c r="H360" s="34">
        <v>2</v>
      </c>
    </row>
    <row r="361" spans="1:8" ht="25.5" customHeight="1">
      <c r="A361" s="101"/>
      <c r="B361" s="99"/>
      <c r="C361" s="31" t="s">
        <v>768</v>
      </c>
      <c r="D361" s="30" t="s">
        <v>3432</v>
      </c>
      <c r="E361" s="30" t="s">
        <v>4814</v>
      </c>
      <c r="F361" s="31" t="s">
        <v>768</v>
      </c>
      <c r="G361" s="43" t="s">
        <v>769</v>
      </c>
      <c r="H361" s="34">
        <v>2</v>
      </c>
    </row>
    <row r="362" spans="1:8" ht="25.5" customHeight="1">
      <c r="A362" s="101"/>
      <c r="B362" s="99"/>
      <c r="C362" s="31" t="s">
        <v>763</v>
      </c>
      <c r="D362" s="30" t="s">
        <v>3433</v>
      </c>
      <c r="E362" s="30" t="s">
        <v>4814</v>
      </c>
      <c r="F362" s="31" t="s">
        <v>770</v>
      </c>
      <c r="G362" s="43" t="s">
        <v>771</v>
      </c>
      <c r="H362" s="34">
        <v>2</v>
      </c>
    </row>
    <row r="363" spans="1:8" ht="25.5" customHeight="1">
      <c r="A363" s="101"/>
      <c r="B363" s="99"/>
      <c r="C363" s="31" t="s">
        <v>765</v>
      </c>
      <c r="D363" s="30" t="s">
        <v>3434</v>
      </c>
      <c r="E363" s="30" t="s">
        <v>4814</v>
      </c>
      <c r="F363" s="31" t="s">
        <v>772</v>
      </c>
      <c r="G363" s="43" t="s">
        <v>773</v>
      </c>
      <c r="H363" s="34">
        <v>2</v>
      </c>
    </row>
    <row r="364" spans="1:8" ht="25.5" customHeight="1">
      <c r="A364" s="101"/>
      <c r="B364" s="99"/>
      <c r="C364" s="31" t="s">
        <v>774</v>
      </c>
      <c r="D364" s="30" t="s">
        <v>3472</v>
      </c>
      <c r="E364" s="30" t="s">
        <v>4814</v>
      </c>
      <c r="F364" s="31" t="s">
        <v>775</v>
      </c>
      <c r="G364" s="43" t="s">
        <v>776</v>
      </c>
      <c r="H364" s="34">
        <v>2</v>
      </c>
    </row>
    <row r="365" spans="1:8" ht="25.5" customHeight="1">
      <c r="A365" s="101"/>
      <c r="B365" s="99"/>
      <c r="C365" s="31" t="s">
        <v>777</v>
      </c>
      <c r="D365" s="30" t="s">
        <v>3473</v>
      </c>
      <c r="E365" s="30" t="s">
        <v>4814</v>
      </c>
      <c r="F365" s="31" t="s">
        <v>778</v>
      </c>
      <c r="G365" s="43" t="s">
        <v>779</v>
      </c>
      <c r="H365" s="34">
        <v>2</v>
      </c>
    </row>
    <row r="366" spans="1:8" ht="25.5" customHeight="1">
      <c r="A366" s="101"/>
      <c r="B366" s="99"/>
      <c r="C366" s="31" t="s">
        <v>780</v>
      </c>
      <c r="D366" s="30" t="s">
        <v>3494</v>
      </c>
      <c r="E366" s="30" t="s">
        <v>4814</v>
      </c>
      <c r="F366" s="31" t="s">
        <v>781</v>
      </c>
      <c r="G366" s="43" t="s">
        <v>782</v>
      </c>
      <c r="H366" s="34">
        <v>2</v>
      </c>
    </row>
    <row r="367" spans="1:8" ht="25.5" customHeight="1">
      <c r="A367" s="101"/>
      <c r="B367" s="99"/>
      <c r="C367" s="31" t="s">
        <v>765</v>
      </c>
      <c r="D367" s="30" t="s">
        <v>3495</v>
      </c>
      <c r="E367" s="30" t="s">
        <v>4814</v>
      </c>
      <c r="F367" s="31" t="s">
        <v>783</v>
      </c>
      <c r="G367" s="43" t="s">
        <v>784</v>
      </c>
      <c r="H367" s="34">
        <v>2</v>
      </c>
    </row>
    <row r="368" spans="1:8" ht="25.5" customHeight="1">
      <c r="A368" s="101"/>
      <c r="B368" s="99"/>
      <c r="C368" s="31" t="s">
        <v>785</v>
      </c>
      <c r="D368" s="30" t="s">
        <v>3496</v>
      </c>
      <c r="E368" s="30" t="s">
        <v>4814</v>
      </c>
      <c r="F368" s="31" t="s">
        <v>786</v>
      </c>
      <c r="G368" s="43" t="s">
        <v>787</v>
      </c>
      <c r="H368" s="34">
        <v>2</v>
      </c>
    </row>
    <row r="369" spans="1:8" ht="25.5" customHeight="1">
      <c r="A369" s="101"/>
      <c r="B369" s="99"/>
      <c r="C369" s="31" t="s">
        <v>788</v>
      </c>
      <c r="D369" s="30" t="s">
        <v>3504</v>
      </c>
      <c r="E369" s="30" t="s">
        <v>4814</v>
      </c>
      <c r="F369" s="31" t="s">
        <v>788</v>
      </c>
      <c r="G369" s="43" t="s">
        <v>789</v>
      </c>
      <c r="H369" s="34">
        <v>2</v>
      </c>
    </row>
    <row r="370" spans="1:8" ht="25.5" customHeight="1">
      <c r="A370" s="101"/>
      <c r="B370" s="99"/>
      <c r="C370" s="31" t="s">
        <v>790</v>
      </c>
      <c r="D370" s="30" t="s">
        <v>3512</v>
      </c>
      <c r="E370" s="30" t="s">
        <v>4814</v>
      </c>
      <c r="F370" s="31" t="s">
        <v>791</v>
      </c>
      <c r="G370" s="43" t="s">
        <v>792</v>
      </c>
      <c r="H370" s="34">
        <v>2</v>
      </c>
    </row>
    <row r="371" spans="1:8" ht="25.5" customHeight="1">
      <c r="A371" s="101"/>
      <c r="B371" s="99"/>
      <c r="C371" s="31" t="s">
        <v>793</v>
      </c>
      <c r="D371" s="30" t="s">
        <v>3395</v>
      </c>
      <c r="E371" s="30" t="s">
        <v>4815</v>
      </c>
      <c r="F371" s="31" t="s">
        <v>794</v>
      </c>
      <c r="G371" s="43" t="s">
        <v>795</v>
      </c>
      <c r="H371" s="34">
        <v>6</v>
      </c>
    </row>
    <row r="372" spans="1:8" ht="25.5" customHeight="1">
      <c r="A372" s="102"/>
      <c r="B372" s="99"/>
      <c r="C372" s="31" t="s">
        <v>796</v>
      </c>
      <c r="D372" s="30" t="s">
        <v>3407</v>
      </c>
      <c r="E372" s="30" t="s">
        <v>4815</v>
      </c>
      <c r="F372" s="31" t="s">
        <v>797</v>
      </c>
      <c r="G372" s="43" t="s">
        <v>798</v>
      </c>
      <c r="H372" s="34">
        <v>6</v>
      </c>
    </row>
    <row r="373" spans="1:8" ht="25.5" customHeight="1">
      <c r="A373" s="104" t="s">
        <v>4454</v>
      </c>
      <c r="B373" s="104" t="s">
        <v>57</v>
      </c>
      <c r="C373" s="104"/>
      <c r="D373" s="32"/>
      <c r="E373" s="30"/>
      <c r="F373" s="31"/>
      <c r="G373" s="43"/>
      <c r="H373" s="32">
        <f>SUM(H374,H458,H428,H444,H421,H439,H434,H412,H465,H450)</f>
        <v>192</v>
      </c>
    </row>
    <row r="374" spans="1:8" ht="25.5" customHeight="1">
      <c r="A374" s="104"/>
      <c r="B374" s="97" t="s">
        <v>4455</v>
      </c>
      <c r="C374" s="65" t="s">
        <v>4434</v>
      </c>
      <c r="D374" s="30"/>
      <c r="E374" s="30"/>
      <c r="F374" s="31"/>
      <c r="G374" s="43"/>
      <c r="H374" s="30">
        <f>SUM(H375,H376,H380,H384,H385,H389,H390,H394,H402,H406,H410:H411)</f>
        <v>68</v>
      </c>
    </row>
    <row r="375" spans="1:8" ht="25.5" customHeight="1">
      <c r="A375" s="104"/>
      <c r="B375" s="97"/>
      <c r="C375" s="31" t="s">
        <v>979</v>
      </c>
      <c r="D375" s="30" t="s">
        <v>3314</v>
      </c>
      <c r="E375" s="30" t="s">
        <v>4815</v>
      </c>
      <c r="F375" s="31" t="s">
        <v>980</v>
      </c>
      <c r="G375" s="43" t="s">
        <v>981</v>
      </c>
      <c r="H375" s="34">
        <v>6</v>
      </c>
    </row>
    <row r="376" spans="1:8" ht="25.5" customHeight="1">
      <c r="A376" s="104"/>
      <c r="B376" s="97"/>
      <c r="C376" s="103" t="s">
        <v>1039</v>
      </c>
      <c r="D376" s="30" t="s">
        <v>4441</v>
      </c>
      <c r="E376" s="30"/>
      <c r="F376" s="31"/>
      <c r="G376" s="43"/>
      <c r="H376" s="34">
        <f>SUM(H377:H379)</f>
        <v>6</v>
      </c>
    </row>
    <row r="377" spans="1:8" ht="25.5" customHeight="1">
      <c r="A377" s="104"/>
      <c r="B377" s="97"/>
      <c r="C377" s="103"/>
      <c r="D377" s="30" t="s">
        <v>3679</v>
      </c>
      <c r="E377" s="30" t="s">
        <v>4814</v>
      </c>
      <c r="F377" s="31" t="s">
        <v>1040</v>
      </c>
      <c r="G377" s="43" t="s">
        <v>1041</v>
      </c>
      <c r="H377" s="34">
        <v>2</v>
      </c>
    </row>
    <row r="378" spans="1:8" ht="25.5" customHeight="1">
      <c r="A378" s="104"/>
      <c r="B378" s="97"/>
      <c r="C378" s="103"/>
      <c r="D378" s="30" t="s">
        <v>3680</v>
      </c>
      <c r="E378" s="30" t="s">
        <v>4814</v>
      </c>
      <c r="F378" s="31" t="s">
        <v>1042</v>
      </c>
      <c r="G378" s="43" t="s">
        <v>1043</v>
      </c>
      <c r="H378" s="34">
        <v>2</v>
      </c>
    </row>
    <row r="379" spans="1:8" ht="25.5" customHeight="1">
      <c r="A379" s="104"/>
      <c r="B379" s="97"/>
      <c r="C379" s="103"/>
      <c r="D379" s="30" t="s">
        <v>3681</v>
      </c>
      <c r="E379" s="30" t="s">
        <v>4814</v>
      </c>
      <c r="F379" s="31" t="s">
        <v>1044</v>
      </c>
      <c r="G379" s="43" t="s">
        <v>1045</v>
      </c>
      <c r="H379" s="34">
        <v>2</v>
      </c>
    </row>
    <row r="380" spans="1:8" ht="25.5" customHeight="1">
      <c r="A380" s="104"/>
      <c r="B380" s="97"/>
      <c r="C380" s="103" t="s">
        <v>995</v>
      </c>
      <c r="D380" s="30" t="s">
        <v>4441</v>
      </c>
      <c r="E380" s="30"/>
      <c r="F380" s="31"/>
      <c r="G380" s="43"/>
      <c r="H380" s="34">
        <f>SUM(H381:H383)</f>
        <v>6</v>
      </c>
    </row>
    <row r="381" spans="1:8" ht="25.5" customHeight="1">
      <c r="A381" s="104"/>
      <c r="B381" s="97"/>
      <c r="C381" s="103"/>
      <c r="D381" s="30" t="s">
        <v>3637</v>
      </c>
      <c r="E381" s="30" t="s">
        <v>4814</v>
      </c>
      <c r="F381" s="31" t="s">
        <v>996</v>
      </c>
      <c r="G381" s="43" t="s">
        <v>997</v>
      </c>
      <c r="H381" s="34">
        <v>2</v>
      </c>
    </row>
    <row r="382" spans="1:8" ht="25.5" customHeight="1">
      <c r="A382" s="104"/>
      <c r="B382" s="97"/>
      <c r="C382" s="103"/>
      <c r="D382" s="30" t="s">
        <v>3638</v>
      </c>
      <c r="E382" s="30" t="s">
        <v>4814</v>
      </c>
      <c r="F382" s="31" t="s">
        <v>998</v>
      </c>
      <c r="G382" s="43" t="s">
        <v>999</v>
      </c>
      <c r="H382" s="34">
        <v>2</v>
      </c>
    </row>
    <row r="383" spans="1:8" ht="25.5" customHeight="1">
      <c r="A383" s="104"/>
      <c r="B383" s="97"/>
      <c r="C383" s="103"/>
      <c r="D383" s="30" t="s">
        <v>3639</v>
      </c>
      <c r="E383" s="30" t="s">
        <v>4814</v>
      </c>
      <c r="F383" s="31" t="s">
        <v>1000</v>
      </c>
      <c r="G383" s="43" t="s">
        <v>1001</v>
      </c>
      <c r="H383" s="34">
        <v>2</v>
      </c>
    </row>
    <row r="384" spans="1:8" ht="25.5" customHeight="1">
      <c r="A384" s="104"/>
      <c r="B384" s="97"/>
      <c r="C384" s="31" t="s">
        <v>1036</v>
      </c>
      <c r="D384" s="30" t="s">
        <v>3678</v>
      </c>
      <c r="E384" s="30" t="s">
        <v>4814</v>
      </c>
      <c r="F384" s="31" t="s">
        <v>1037</v>
      </c>
      <c r="G384" s="43" t="s">
        <v>1038</v>
      </c>
      <c r="H384" s="34">
        <v>2</v>
      </c>
    </row>
    <row r="385" spans="1:8" ht="25.5" customHeight="1">
      <c r="A385" s="104"/>
      <c r="B385" s="97"/>
      <c r="C385" s="103" t="s">
        <v>988</v>
      </c>
      <c r="D385" s="30" t="s">
        <v>4441</v>
      </c>
      <c r="E385" s="30"/>
      <c r="F385" s="31"/>
      <c r="G385" s="43"/>
      <c r="H385" s="34">
        <f>SUM(H386:H388)</f>
        <v>6</v>
      </c>
    </row>
    <row r="386" spans="1:8" ht="25.5" customHeight="1">
      <c r="A386" s="104"/>
      <c r="B386" s="97"/>
      <c r="C386" s="103"/>
      <c r="D386" s="30" t="s">
        <v>3633</v>
      </c>
      <c r="E386" s="30" t="s">
        <v>4814</v>
      </c>
      <c r="F386" s="31" t="s">
        <v>989</v>
      </c>
      <c r="G386" s="43" t="s">
        <v>990</v>
      </c>
      <c r="H386" s="34">
        <v>2</v>
      </c>
    </row>
    <row r="387" spans="1:8" ht="25.5" customHeight="1">
      <c r="A387" s="104"/>
      <c r="B387" s="97"/>
      <c r="C387" s="103"/>
      <c r="D387" s="30" t="s">
        <v>3634</v>
      </c>
      <c r="E387" s="30" t="s">
        <v>4814</v>
      </c>
      <c r="F387" s="31" t="s">
        <v>991</v>
      </c>
      <c r="G387" s="43" t="s">
        <v>992</v>
      </c>
      <c r="H387" s="34">
        <v>2</v>
      </c>
    </row>
    <row r="388" spans="1:8" ht="25.5" customHeight="1">
      <c r="A388" s="104"/>
      <c r="B388" s="97"/>
      <c r="C388" s="103"/>
      <c r="D388" s="30" t="s">
        <v>3635</v>
      </c>
      <c r="E388" s="30" t="s">
        <v>4814</v>
      </c>
      <c r="F388" s="31" t="s">
        <v>993</v>
      </c>
      <c r="G388" s="43" t="s">
        <v>994</v>
      </c>
      <c r="H388" s="34">
        <v>2</v>
      </c>
    </row>
    <row r="389" spans="1:8" ht="25.5" customHeight="1">
      <c r="A389" s="104"/>
      <c r="B389" s="97"/>
      <c r="C389" s="31" t="s">
        <v>1026</v>
      </c>
      <c r="D389" s="30" t="s">
        <v>3674</v>
      </c>
      <c r="E389" s="30" t="s">
        <v>4814</v>
      </c>
      <c r="F389" s="31" t="s">
        <v>1027</v>
      </c>
      <c r="G389" s="43" t="s">
        <v>1028</v>
      </c>
      <c r="H389" s="34">
        <v>2</v>
      </c>
    </row>
    <row r="390" spans="1:8" ht="25.5" customHeight="1">
      <c r="A390" s="104"/>
      <c r="B390" s="97"/>
      <c r="C390" s="103" t="s">
        <v>1008</v>
      </c>
      <c r="D390" s="30" t="s">
        <v>4441</v>
      </c>
      <c r="E390" s="30"/>
      <c r="F390" s="31"/>
      <c r="G390" s="43"/>
      <c r="H390" s="34">
        <f>SUM(H391:H393)</f>
        <v>6</v>
      </c>
    </row>
    <row r="391" spans="1:8" ht="25.5" customHeight="1">
      <c r="A391" s="104"/>
      <c r="B391" s="97"/>
      <c r="C391" s="103"/>
      <c r="D391" s="30" t="s">
        <v>3660</v>
      </c>
      <c r="E391" s="30" t="s">
        <v>4814</v>
      </c>
      <c r="F391" s="31" t="s">
        <v>1009</v>
      </c>
      <c r="G391" s="43" t="s">
        <v>1010</v>
      </c>
      <c r="H391" s="34">
        <v>2</v>
      </c>
    </row>
    <row r="392" spans="1:8" ht="25.5" customHeight="1">
      <c r="A392" s="104"/>
      <c r="B392" s="97"/>
      <c r="C392" s="103"/>
      <c r="D392" s="30" t="s">
        <v>3661</v>
      </c>
      <c r="E392" s="30" t="s">
        <v>4814</v>
      </c>
      <c r="F392" s="31" t="s">
        <v>1011</v>
      </c>
      <c r="G392" s="43" t="s">
        <v>1012</v>
      </c>
      <c r="H392" s="34">
        <v>2</v>
      </c>
    </row>
    <row r="393" spans="1:8" ht="25.5" customHeight="1">
      <c r="A393" s="104"/>
      <c r="B393" s="97"/>
      <c r="C393" s="103"/>
      <c r="D393" s="30" t="s">
        <v>3662</v>
      </c>
      <c r="E393" s="30" t="s">
        <v>4814</v>
      </c>
      <c r="F393" s="31" t="s">
        <v>1013</v>
      </c>
      <c r="G393" s="43" t="s">
        <v>1014</v>
      </c>
      <c r="H393" s="34">
        <v>2</v>
      </c>
    </row>
    <row r="394" spans="1:8" ht="25.5" customHeight="1">
      <c r="A394" s="104"/>
      <c r="B394" s="97"/>
      <c r="C394" s="103" t="s">
        <v>1029</v>
      </c>
      <c r="D394" s="30" t="s">
        <v>4413</v>
      </c>
      <c r="E394" s="30"/>
      <c r="F394" s="31"/>
      <c r="G394" s="43"/>
      <c r="H394" s="34">
        <f>SUM(H395:H401)</f>
        <v>14</v>
      </c>
    </row>
    <row r="395" spans="1:8" ht="25.5" customHeight="1">
      <c r="A395" s="104"/>
      <c r="B395" s="97"/>
      <c r="C395" s="103"/>
      <c r="D395" s="30" t="s">
        <v>4077</v>
      </c>
      <c r="E395" s="30" t="s">
        <v>4814</v>
      </c>
      <c r="F395" s="31" t="s">
        <v>1050</v>
      </c>
      <c r="G395" s="43" t="s">
        <v>1051</v>
      </c>
      <c r="H395" s="34">
        <v>2</v>
      </c>
    </row>
    <row r="396" spans="1:8" ht="25.5" customHeight="1">
      <c r="A396" s="104"/>
      <c r="B396" s="97"/>
      <c r="C396" s="103"/>
      <c r="D396" s="30" t="s">
        <v>3675</v>
      </c>
      <c r="E396" s="30" t="s">
        <v>4814</v>
      </c>
      <c r="F396" s="31" t="s">
        <v>1030</v>
      </c>
      <c r="G396" s="43" t="s">
        <v>1031</v>
      </c>
      <c r="H396" s="34">
        <v>2</v>
      </c>
    </row>
    <row r="397" spans="1:8" ht="25.5" customHeight="1">
      <c r="A397" s="104"/>
      <c r="B397" s="97"/>
      <c r="C397" s="103"/>
      <c r="D397" s="30" t="s">
        <v>3676</v>
      </c>
      <c r="E397" s="30" t="s">
        <v>4814</v>
      </c>
      <c r="F397" s="31" t="s">
        <v>1032</v>
      </c>
      <c r="G397" s="43" t="s">
        <v>1033</v>
      </c>
      <c r="H397" s="34">
        <v>2</v>
      </c>
    </row>
    <row r="398" spans="1:8" ht="25.5" customHeight="1">
      <c r="A398" s="104"/>
      <c r="B398" s="97"/>
      <c r="C398" s="103"/>
      <c r="D398" s="30" t="s">
        <v>3677</v>
      </c>
      <c r="E398" s="30" t="s">
        <v>4814</v>
      </c>
      <c r="F398" s="31" t="s">
        <v>1034</v>
      </c>
      <c r="G398" s="43" t="s">
        <v>1035</v>
      </c>
      <c r="H398" s="34">
        <v>2</v>
      </c>
    </row>
    <row r="399" spans="1:8" ht="25.5" customHeight="1">
      <c r="A399" s="104"/>
      <c r="B399" s="97"/>
      <c r="C399" s="103"/>
      <c r="D399" s="30" t="s">
        <v>4075</v>
      </c>
      <c r="E399" s="30" t="s">
        <v>4814</v>
      </c>
      <c r="F399" s="31" t="s">
        <v>1046</v>
      </c>
      <c r="G399" s="43" t="s">
        <v>1047</v>
      </c>
      <c r="H399" s="34">
        <v>2</v>
      </c>
    </row>
    <row r="400" spans="1:8" ht="25.5" customHeight="1">
      <c r="A400" s="104"/>
      <c r="B400" s="97"/>
      <c r="C400" s="103"/>
      <c r="D400" s="30" t="s">
        <v>4076</v>
      </c>
      <c r="E400" s="30" t="s">
        <v>4814</v>
      </c>
      <c r="F400" s="31" t="s">
        <v>1048</v>
      </c>
      <c r="G400" s="43" t="s">
        <v>1049</v>
      </c>
      <c r="H400" s="34">
        <v>2</v>
      </c>
    </row>
    <row r="401" spans="1:8" ht="25.5" customHeight="1">
      <c r="A401" s="104"/>
      <c r="B401" s="97"/>
      <c r="C401" s="103"/>
      <c r="D401" s="30" t="s">
        <v>4078</v>
      </c>
      <c r="E401" s="30" t="s">
        <v>4814</v>
      </c>
      <c r="F401" s="31" t="s">
        <v>1052</v>
      </c>
      <c r="G401" s="43" t="s">
        <v>1053</v>
      </c>
      <c r="H401" s="34">
        <v>2</v>
      </c>
    </row>
    <row r="402" spans="1:8" ht="25.5" customHeight="1">
      <c r="A402" s="104"/>
      <c r="B402" s="97"/>
      <c r="C402" s="103" t="s">
        <v>1015</v>
      </c>
      <c r="D402" s="30" t="s">
        <v>4413</v>
      </c>
      <c r="E402" s="30"/>
      <c r="F402" s="31"/>
      <c r="G402" s="43"/>
      <c r="H402" s="34">
        <f>SUM(H403:H405)</f>
        <v>6</v>
      </c>
    </row>
    <row r="403" spans="1:8" ht="25.5" customHeight="1">
      <c r="A403" s="104"/>
      <c r="B403" s="97"/>
      <c r="C403" s="103"/>
      <c r="D403" s="30" t="s">
        <v>3663</v>
      </c>
      <c r="E403" s="30" t="s">
        <v>4814</v>
      </c>
      <c r="F403" s="31" t="s">
        <v>1016</v>
      </c>
      <c r="G403" s="43" t="s">
        <v>1017</v>
      </c>
      <c r="H403" s="34">
        <v>2</v>
      </c>
    </row>
    <row r="404" spans="1:8" ht="25.5" customHeight="1">
      <c r="A404" s="104"/>
      <c r="B404" s="97"/>
      <c r="C404" s="103"/>
      <c r="D404" s="30" t="s">
        <v>3664</v>
      </c>
      <c r="E404" s="30" t="s">
        <v>4814</v>
      </c>
      <c r="F404" s="31" t="s">
        <v>1018</v>
      </c>
      <c r="G404" s="43" t="s">
        <v>1019</v>
      </c>
      <c r="H404" s="34">
        <v>2</v>
      </c>
    </row>
    <row r="405" spans="1:8" ht="25.5" customHeight="1">
      <c r="A405" s="104"/>
      <c r="B405" s="97"/>
      <c r="C405" s="103"/>
      <c r="D405" s="30" t="s">
        <v>3665</v>
      </c>
      <c r="E405" s="30" t="s">
        <v>4814</v>
      </c>
      <c r="F405" s="31" t="s">
        <v>1020</v>
      </c>
      <c r="G405" s="43" t="s">
        <v>1021</v>
      </c>
      <c r="H405" s="34">
        <v>2</v>
      </c>
    </row>
    <row r="406" spans="1:8" ht="25.5" customHeight="1">
      <c r="A406" s="104"/>
      <c r="B406" s="97"/>
      <c r="C406" s="103" t="s">
        <v>982</v>
      </c>
      <c r="D406" s="30" t="s">
        <v>4413</v>
      </c>
      <c r="E406" s="30"/>
      <c r="F406" s="31"/>
      <c r="G406" s="43"/>
      <c r="H406" s="34">
        <f>SUM(H407:H409)</f>
        <v>10</v>
      </c>
    </row>
    <row r="407" spans="1:8" ht="25.5" customHeight="1">
      <c r="A407" s="104"/>
      <c r="B407" s="97"/>
      <c r="C407" s="103"/>
      <c r="D407" s="30" t="s">
        <v>3405</v>
      </c>
      <c r="E407" s="30" t="s">
        <v>4815</v>
      </c>
      <c r="F407" s="31" t="s">
        <v>983</v>
      </c>
      <c r="G407" s="43" t="s">
        <v>984</v>
      </c>
      <c r="H407" s="34">
        <v>6</v>
      </c>
    </row>
    <row r="408" spans="1:8" ht="25.5" customHeight="1">
      <c r="A408" s="104"/>
      <c r="B408" s="97"/>
      <c r="C408" s="103"/>
      <c r="D408" s="30" t="s">
        <v>3672</v>
      </c>
      <c r="E408" s="30" t="s">
        <v>4814</v>
      </c>
      <c r="F408" s="31" t="s">
        <v>1022</v>
      </c>
      <c r="G408" s="43" t="s">
        <v>1023</v>
      </c>
      <c r="H408" s="34">
        <v>2</v>
      </c>
    </row>
    <row r="409" spans="1:8" ht="25.5" customHeight="1">
      <c r="A409" s="104"/>
      <c r="B409" s="97"/>
      <c r="C409" s="103"/>
      <c r="D409" s="30" t="s">
        <v>3673</v>
      </c>
      <c r="E409" s="30" t="s">
        <v>4814</v>
      </c>
      <c r="F409" s="31" t="s">
        <v>1024</v>
      </c>
      <c r="G409" s="43" t="s">
        <v>1025</v>
      </c>
      <c r="H409" s="34">
        <v>2</v>
      </c>
    </row>
    <row r="410" spans="1:8" ht="25.5" customHeight="1">
      <c r="A410" s="104"/>
      <c r="B410" s="97"/>
      <c r="C410" s="31" t="s">
        <v>1005</v>
      </c>
      <c r="D410" s="30" t="s">
        <v>3653</v>
      </c>
      <c r="E410" s="30" t="s">
        <v>4814</v>
      </c>
      <c r="F410" s="31" t="s">
        <v>1006</v>
      </c>
      <c r="G410" s="43" t="s">
        <v>1007</v>
      </c>
      <c r="H410" s="34">
        <v>2</v>
      </c>
    </row>
    <row r="411" spans="1:8" ht="25.5" customHeight="1">
      <c r="A411" s="104"/>
      <c r="B411" s="97"/>
      <c r="C411" s="31" t="s">
        <v>1054</v>
      </c>
      <c r="D411" s="30" t="s">
        <v>3982</v>
      </c>
      <c r="E411" s="30" t="s">
        <v>4814</v>
      </c>
      <c r="F411" s="31" t="s">
        <v>1055</v>
      </c>
      <c r="G411" s="43" t="s">
        <v>1056</v>
      </c>
      <c r="H411" s="34">
        <v>2</v>
      </c>
    </row>
    <row r="412" spans="1:8" ht="25.5" customHeight="1">
      <c r="A412" s="104"/>
      <c r="B412" s="99" t="s">
        <v>59</v>
      </c>
      <c r="C412" s="62" t="s">
        <v>4462</v>
      </c>
      <c r="D412" s="30"/>
      <c r="E412" s="30"/>
      <c r="F412" s="31"/>
      <c r="G412" s="43"/>
      <c r="H412" s="34">
        <f>SUM(H413:H420)</f>
        <v>24</v>
      </c>
    </row>
    <row r="413" spans="1:8" ht="25.5" customHeight="1">
      <c r="A413" s="104"/>
      <c r="B413" s="99"/>
      <c r="C413" s="31" t="s">
        <v>1135</v>
      </c>
      <c r="D413" s="30" t="s">
        <v>3246</v>
      </c>
      <c r="E413" s="30" t="s">
        <v>4815</v>
      </c>
      <c r="F413" s="31" t="s">
        <v>1136</v>
      </c>
      <c r="G413" s="43" t="s">
        <v>1137</v>
      </c>
      <c r="H413" s="34">
        <v>6</v>
      </c>
    </row>
    <row r="414" spans="1:8" ht="25.5" customHeight="1">
      <c r="A414" s="104"/>
      <c r="B414" s="99"/>
      <c r="C414" s="31" t="s">
        <v>1138</v>
      </c>
      <c r="D414" s="30" t="s">
        <v>3389</v>
      </c>
      <c r="E414" s="30" t="s">
        <v>4815</v>
      </c>
      <c r="F414" s="31" t="s">
        <v>1139</v>
      </c>
      <c r="G414" s="43" t="s">
        <v>1140</v>
      </c>
      <c r="H414" s="34">
        <v>6</v>
      </c>
    </row>
    <row r="415" spans="1:8" ht="25.5" customHeight="1">
      <c r="A415" s="104"/>
      <c r="B415" s="99"/>
      <c r="C415" s="31" t="s">
        <v>1141</v>
      </c>
      <c r="D415" s="30" t="s">
        <v>3654</v>
      </c>
      <c r="E415" s="30" t="s">
        <v>4814</v>
      </c>
      <c r="F415" s="31" t="s">
        <v>1142</v>
      </c>
      <c r="G415" s="43" t="s">
        <v>1143</v>
      </c>
      <c r="H415" s="34">
        <v>2</v>
      </c>
    </row>
    <row r="416" spans="1:8" ht="25.5" customHeight="1">
      <c r="A416" s="104"/>
      <c r="B416" s="99"/>
      <c r="C416" s="31" t="s">
        <v>4712</v>
      </c>
      <c r="D416" s="30" t="s">
        <v>3655</v>
      </c>
      <c r="E416" s="30" t="s">
        <v>4814</v>
      </c>
      <c r="F416" s="31" t="s">
        <v>1144</v>
      </c>
      <c r="G416" s="43" t="s">
        <v>1145</v>
      </c>
      <c r="H416" s="34">
        <v>2</v>
      </c>
    </row>
    <row r="417" spans="1:8" ht="25.5" customHeight="1">
      <c r="A417" s="104"/>
      <c r="B417" s="99"/>
      <c r="C417" s="31" t="s">
        <v>1146</v>
      </c>
      <c r="D417" s="30" t="s">
        <v>3656</v>
      </c>
      <c r="E417" s="30" t="s">
        <v>4814</v>
      </c>
      <c r="F417" s="31" t="s">
        <v>1147</v>
      </c>
      <c r="G417" s="43" t="s">
        <v>1148</v>
      </c>
      <c r="H417" s="34">
        <v>2</v>
      </c>
    </row>
    <row r="418" spans="1:8" ht="25.5" customHeight="1">
      <c r="A418" s="104"/>
      <c r="B418" s="99"/>
      <c r="C418" s="31" t="s">
        <v>1149</v>
      </c>
      <c r="D418" s="30" t="s">
        <v>3657</v>
      </c>
      <c r="E418" s="30" t="s">
        <v>4814</v>
      </c>
      <c r="F418" s="31" t="s">
        <v>1150</v>
      </c>
      <c r="G418" s="43" t="s">
        <v>1151</v>
      </c>
      <c r="H418" s="34">
        <v>2</v>
      </c>
    </row>
    <row r="419" spans="1:8" ht="25.5" customHeight="1">
      <c r="A419" s="104"/>
      <c r="B419" s="99"/>
      <c r="C419" s="31" t="s">
        <v>1152</v>
      </c>
      <c r="D419" s="30" t="s">
        <v>3658</v>
      </c>
      <c r="E419" s="30" t="s">
        <v>4814</v>
      </c>
      <c r="F419" s="31" t="s">
        <v>1153</v>
      </c>
      <c r="G419" s="43" t="s">
        <v>1154</v>
      </c>
      <c r="H419" s="34">
        <v>2</v>
      </c>
    </row>
    <row r="420" spans="1:8" ht="25.5" customHeight="1">
      <c r="A420" s="104"/>
      <c r="B420" s="99"/>
      <c r="C420" s="31" t="s">
        <v>1155</v>
      </c>
      <c r="D420" s="30" t="s">
        <v>3659</v>
      </c>
      <c r="E420" s="30" t="s">
        <v>4814</v>
      </c>
      <c r="F420" s="31" t="s">
        <v>1156</v>
      </c>
      <c r="G420" s="43" t="s">
        <v>1157</v>
      </c>
      <c r="H420" s="34">
        <v>2</v>
      </c>
    </row>
    <row r="421" spans="1:8" ht="25.5" customHeight="1">
      <c r="A421" s="104"/>
      <c r="B421" s="99" t="s">
        <v>61</v>
      </c>
      <c r="C421" s="62" t="s">
        <v>4459</v>
      </c>
      <c r="D421" s="30"/>
      <c r="E421" s="30"/>
      <c r="F421" s="31"/>
      <c r="G421" s="43"/>
      <c r="H421" s="34">
        <f>SUM(H422:H427)</f>
        <v>16</v>
      </c>
    </row>
    <row r="422" spans="1:8" ht="25.5" customHeight="1">
      <c r="A422" s="104"/>
      <c r="B422" s="99"/>
      <c r="C422" s="31" t="s">
        <v>4709</v>
      </c>
      <c r="D422" s="30" t="s">
        <v>3216</v>
      </c>
      <c r="E422" s="30" t="s">
        <v>4815</v>
      </c>
      <c r="F422" s="31" t="s">
        <v>1103</v>
      </c>
      <c r="G422" s="43" t="s">
        <v>1104</v>
      </c>
      <c r="H422" s="34">
        <v>6</v>
      </c>
    </row>
    <row r="423" spans="1:8" ht="25.5" customHeight="1">
      <c r="A423" s="104"/>
      <c r="B423" s="99"/>
      <c r="C423" s="31" t="s">
        <v>1002</v>
      </c>
      <c r="D423" s="30" t="s">
        <v>3649</v>
      </c>
      <c r="E423" s="30" t="s">
        <v>4814</v>
      </c>
      <c r="F423" s="31" t="s">
        <v>1003</v>
      </c>
      <c r="G423" s="43" t="s">
        <v>1004</v>
      </c>
      <c r="H423" s="34">
        <v>2</v>
      </c>
    </row>
    <row r="424" spans="1:8" ht="25.5" customHeight="1">
      <c r="A424" s="104"/>
      <c r="B424" s="99"/>
      <c r="C424" s="31" t="s">
        <v>1105</v>
      </c>
      <c r="D424" s="30" t="s">
        <v>3648</v>
      </c>
      <c r="E424" s="30" t="s">
        <v>4814</v>
      </c>
      <c r="F424" s="31" t="s">
        <v>1106</v>
      </c>
      <c r="G424" s="43" t="s">
        <v>1107</v>
      </c>
      <c r="H424" s="34">
        <v>2</v>
      </c>
    </row>
    <row r="425" spans="1:8" ht="25.5" customHeight="1">
      <c r="A425" s="104"/>
      <c r="B425" s="99"/>
      <c r="C425" s="31" t="s">
        <v>4710</v>
      </c>
      <c r="D425" s="30" t="s">
        <v>3650</v>
      </c>
      <c r="E425" s="30" t="s">
        <v>4814</v>
      </c>
      <c r="F425" s="31" t="s">
        <v>1108</v>
      </c>
      <c r="G425" s="43" t="s">
        <v>1109</v>
      </c>
      <c r="H425" s="34">
        <v>2</v>
      </c>
    </row>
    <row r="426" spans="1:8" ht="25.5" customHeight="1">
      <c r="A426" s="104"/>
      <c r="B426" s="99"/>
      <c r="C426" s="31" t="s">
        <v>1110</v>
      </c>
      <c r="D426" s="30" t="s">
        <v>3651</v>
      </c>
      <c r="E426" s="30" t="s">
        <v>4814</v>
      </c>
      <c r="F426" s="31" t="s">
        <v>1111</v>
      </c>
      <c r="G426" s="43" t="s">
        <v>1112</v>
      </c>
      <c r="H426" s="34">
        <v>2</v>
      </c>
    </row>
    <row r="427" spans="1:8" ht="25.5" customHeight="1">
      <c r="A427" s="104"/>
      <c r="B427" s="99"/>
      <c r="C427" s="31" t="s">
        <v>1113</v>
      </c>
      <c r="D427" s="30" t="s">
        <v>3652</v>
      </c>
      <c r="E427" s="30" t="s">
        <v>4814</v>
      </c>
      <c r="F427" s="31" t="s">
        <v>1114</v>
      </c>
      <c r="G427" s="43" t="s">
        <v>1115</v>
      </c>
      <c r="H427" s="34">
        <v>2</v>
      </c>
    </row>
    <row r="428" spans="1:8" ht="25.5" customHeight="1">
      <c r="A428" s="104"/>
      <c r="B428" s="99" t="s">
        <v>60</v>
      </c>
      <c r="C428" s="62" t="s">
        <v>4457</v>
      </c>
      <c r="D428" s="30"/>
      <c r="E428" s="30"/>
      <c r="F428" s="31"/>
      <c r="G428" s="43"/>
      <c r="H428" s="34">
        <f>SUM(H429:H433)</f>
        <v>14</v>
      </c>
    </row>
    <row r="429" spans="1:8" ht="25.5" customHeight="1">
      <c r="A429" s="104"/>
      <c r="B429" s="99"/>
      <c r="C429" s="31" t="s">
        <v>1074</v>
      </c>
      <c r="D429" s="30" t="s">
        <v>3401</v>
      </c>
      <c r="E429" s="30" t="s">
        <v>4815</v>
      </c>
      <c r="F429" s="31" t="s">
        <v>1075</v>
      </c>
      <c r="G429" s="43" t="s">
        <v>1076</v>
      </c>
      <c r="H429" s="34">
        <v>6</v>
      </c>
    </row>
    <row r="430" spans="1:8" ht="25.5" customHeight="1">
      <c r="A430" s="104"/>
      <c r="B430" s="99"/>
      <c r="C430" s="31" t="s">
        <v>1077</v>
      </c>
      <c r="D430" s="30" t="s">
        <v>3627</v>
      </c>
      <c r="E430" s="30" t="s">
        <v>4814</v>
      </c>
      <c r="F430" s="31" t="s">
        <v>1078</v>
      </c>
      <c r="G430" s="43" t="s">
        <v>1079</v>
      </c>
      <c r="H430" s="34">
        <v>2</v>
      </c>
    </row>
    <row r="431" spans="1:8" ht="25.5" customHeight="1">
      <c r="A431" s="104"/>
      <c r="B431" s="99"/>
      <c r="C431" s="31" t="s">
        <v>1080</v>
      </c>
      <c r="D431" s="30" t="s">
        <v>3628</v>
      </c>
      <c r="E431" s="30" t="s">
        <v>4814</v>
      </c>
      <c r="F431" s="31" t="s">
        <v>1080</v>
      </c>
      <c r="G431" s="43" t="s">
        <v>1081</v>
      </c>
      <c r="H431" s="34">
        <v>2</v>
      </c>
    </row>
    <row r="432" spans="1:8" ht="25.5" customHeight="1">
      <c r="A432" s="104"/>
      <c r="B432" s="99"/>
      <c r="C432" s="31" t="s">
        <v>1082</v>
      </c>
      <c r="D432" s="30" t="s">
        <v>3629</v>
      </c>
      <c r="E432" s="30" t="s">
        <v>4814</v>
      </c>
      <c r="F432" s="31" t="s">
        <v>1083</v>
      </c>
      <c r="G432" s="43" t="s">
        <v>1084</v>
      </c>
      <c r="H432" s="34">
        <v>2</v>
      </c>
    </row>
    <row r="433" spans="1:8" ht="25.5" customHeight="1">
      <c r="A433" s="104"/>
      <c r="B433" s="99"/>
      <c r="C433" s="31" t="s">
        <v>1085</v>
      </c>
      <c r="D433" s="30" t="s">
        <v>3682</v>
      </c>
      <c r="E433" s="30" t="s">
        <v>4814</v>
      </c>
      <c r="F433" s="31" t="s">
        <v>1086</v>
      </c>
      <c r="G433" s="43" t="s">
        <v>1087</v>
      </c>
      <c r="H433" s="34">
        <v>2</v>
      </c>
    </row>
    <row r="434" spans="1:8" ht="25.5" customHeight="1">
      <c r="A434" s="104"/>
      <c r="B434" s="99" t="s">
        <v>62</v>
      </c>
      <c r="C434" s="62" t="s">
        <v>4461</v>
      </c>
      <c r="D434" s="30"/>
      <c r="E434" s="30"/>
      <c r="F434" s="31"/>
      <c r="G434" s="43"/>
      <c r="H434" s="34">
        <f>SUM(H435:H438)</f>
        <v>12</v>
      </c>
    </row>
    <row r="435" spans="1:8" ht="25.5" customHeight="1">
      <c r="A435" s="104"/>
      <c r="B435" s="99"/>
      <c r="C435" s="31" t="s">
        <v>1128</v>
      </c>
      <c r="D435" s="30" t="s">
        <v>3237</v>
      </c>
      <c r="E435" s="30" t="s">
        <v>4815</v>
      </c>
      <c r="F435" s="31" t="s">
        <v>1129</v>
      </c>
      <c r="G435" s="43" t="s">
        <v>1130</v>
      </c>
      <c r="H435" s="34">
        <v>6</v>
      </c>
    </row>
    <row r="436" spans="1:8" ht="25.5" customHeight="1">
      <c r="A436" s="104"/>
      <c r="B436" s="99"/>
      <c r="C436" s="31" t="s">
        <v>985</v>
      </c>
      <c r="D436" s="30" t="s">
        <v>3632</v>
      </c>
      <c r="E436" s="30" t="s">
        <v>4814</v>
      </c>
      <c r="F436" s="31" t="s">
        <v>986</v>
      </c>
      <c r="G436" s="43" t="s">
        <v>987</v>
      </c>
      <c r="H436" s="34">
        <v>2</v>
      </c>
    </row>
    <row r="437" spans="1:8" ht="25.5" customHeight="1">
      <c r="A437" s="104"/>
      <c r="B437" s="99"/>
      <c r="C437" s="31" t="s">
        <v>1131</v>
      </c>
      <c r="D437" s="30" t="s">
        <v>3630</v>
      </c>
      <c r="E437" s="30" t="s">
        <v>4814</v>
      </c>
      <c r="F437" s="31" t="s">
        <v>1131</v>
      </c>
      <c r="G437" s="43" t="s">
        <v>1132</v>
      </c>
      <c r="H437" s="34">
        <v>2</v>
      </c>
    </row>
    <row r="438" spans="1:8" ht="25.5" customHeight="1">
      <c r="A438" s="104"/>
      <c r="B438" s="99"/>
      <c r="C438" s="31" t="s">
        <v>4711</v>
      </c>
      <c r="D438" s="30" t="s">
        <v>3631</v>
      </c>
      <c r="E438" s="30" t="s">
        <v>4814</v>
      </c>
      <c r="F438" s="31" t="s">
        <v>1133</v>
      </c>
      <c r="G438" s="43" t="s">
        <v>1134</v>
      </c>
      <c r="H438" s="34">
        <v>2</v>
      </c>
    </row>
    <row r="439" spans="1:8" ht="25.5" customHeight="1">
      <c r="A439" s="104"/>
      <c r="B439" s="99" t="s">
        <v>63</v>
      </c>
      <c r="C439" s="62" t="s">
        <v>4460</v>
      </c>
      <c r="D439" s="30"/>
      <c r="E439" s="30"/>
      <c r="F439" s="31"/>
      <c r="G439" s="43"/>
      <c r="H439" s="34">
        <f>SUM(H440:H443)</f>
        <v>12</v>
      </c>
    </row>
    <row r="440" spans="1:8" ht="25.5" customHeight="1">
      <c r="A440" s="104"/>
      <c r="B440" s="99"/>
      <c r="C440" s="31" t="s">
        <v>1116</v>
      </c>
      <c r="D440" s="30" t="s">
        <v>3372</v>
      </c>
      <c r="E440" s="30" t="s">
        <v>4815</v>
      </c>
      <c r="F440" s="31" t="s">
        <v>1117</v>
      </c>
      <c r="G440" s="43" t="s">
        <v>1118</v>
      </c>
      <c r="H440" s="34">
        <v>6</v>
      </c>
    </row>
    <row r="441" spans="1:8" ht="25.5" customHeight="1">
      <c r="A441" s="104"/>
      <c r="B441" s="99"/>
      <c r="C441" s="31" t="s">
        <v>1119</v>
      </c>
      <c r="D441" s="30" t="s">
        <v>3669</v>
      </c>
      <c r="E441" s="30" t="s">
        <v>4814</v>
      </c>
      <c r="F441" s="31" t="s">
        <v>1120</v>
      </c>
      <c r="G441" s="43" t="s">
        <v>1121</v>
      </c>
      <c r="H441" s="34">
        <v>2</v>
      </c>
    </row>
    <row r="442" spans="1:8" ht="25.5" customHeight="1">
      <c r="A442" s="104"/>
      <c r="B442" s="99"/>
      <c r="C442" s="31" t="s">
        <v>1122</v>
      </c>
      <c r="D442" s="30" t="s">
        <v>3670</v>
      </c>
      <c r="E442" s="30" t="s">
        <v>4814</v>
      </c>
      <c r="F442" s="31" t="s">
        <v>1123</v>
      </c>
      <c r="G442" s="43" t="s">
        <v>1124</v>
      </c>
      <c r="H442" s="34">
        <v>2</v>
      </c>
    </row>
    <row r="443" spans="1:8" ht="25.5" customHeight="1">
      <c r="A443" s="104"/>
      <c r="B443" s="99"/>
      <c r="C443" s="31" t="s">
        <v>1125</v>
      </c>
      <c r="D443" s="30" t="s">
        <v>3671</v>
      </c>
      <c r="E443" s="30" t="s">
        <v>4814</v>
      </c>
      <c r="F443" s="31" t="s">
        <v>1126</v>
      </c>
      <c r="G443" s="43" t="s">
        <v>1127</v>
      </c>
      <c r="H443" s="34">
        <v>2</v>
      </c>
    </row>
    <row r="444" spans="1:8" ht="25.5" customHeight="1">
      <c r="A444" s="104"/>
      <c r="B444" s="99" t="s">
        <v>65</v>
      </c>
      <c r="C444" s="62" t="s">
        <v>4458</v>
      </c>
      <c r="D444" s="30"/>
      <c r="E444" s="30"/>
      <c r="F444" s="31"/>
      <c r="G444" s="43"/>
      <c r="H444" s="34">
        <f>SUM(H445:H449)</f>
        <v>10</v>
      </c>
    </row>
    <row r="445" spans="1:8" ht="25.5" customHeight="1">
      <c r="A445" s="104"/>
      <c r="B445" s="99"/>
      <c r="C445" s="31" t="s">
        <v>1088</v>
      </c>
      <c r="D445" s="30" t="s">
        <v>3640</v>
      </c>
      <c r="E445" s="30" t="s">
        <v>4814</v>
      </c>
      <c r="F445" s="31" t="s">
        <v>1089</v>
      </c>
      <c r="G445" s="43" t="s">
        <v>1090</v>
      </c>
      <c r="H445" s="34">
        <v>2</v>
      </c>
    </row>
    <row r="446" spans="1:8" ht="25.5" customHeight="1">
      <c r="A446" s="104"/>
      <c r="B446" s="99"/>
      <c r="C446" s="31" t="s">
        <v>1091</v>
      </c>
      <c r="D446" s="30" t="s">
        <v>3641</v>
      </c>
      <c r="E446" s="30" t="s">
        <v>4814</v>
      </c>
      <c r="F446" s="31" t="s">
        <v>1092</v>
      </c>
      <c r="G446" s="43" t="s">
        <v>1093</v>
      </c>
      <c r="H446" s="34">
        <v>2</v>
      </c>
    </row>
    <row r="447" spans="1:8" ht="25.5" customHeight="1">
      <c r="A447" s="104"/>
      <c r="B447" s="99"/>
      <c r="C447" s="31" t="s">
        <v>1094</v>
      </c>
      <c r="D447" s="30" t="s">
        <v>3642</v>
      </c>
      <c r="E447" s="30" t="s">
        <v>4814</v>
      </c>
      <c r="F447" s="31" t="s">
        <v>1095</v>
      </c>
      <c r="G447" s="43" t="s">
        <v>1096</v>
      </c>
      <c r="H447" s="34">
        <v>2</v>
      </c>
    </row>
    <row r="448" spans="1:8" ht="25.5" customHeight="1">
      <c r="A448" s="104"/>
      <c r="B448" s="99"/>
      <c r="C448" s="31" t="s">
        <v>1097</v>
      </c>
      <c r="D448" s="30" t="s">
        <v>3683</v>
      </c>
      <c r="E448" s="30" t="s">
        <v>4814</v>
      </c>
      <c r="F448" s="31" t="s">
        <v>1098</v>
      </c>
      <c r="G448" s="43" t="s">
        <v>1099</v>
      </c>
      <c r="H448" s="34">
        <v>2</v>
      </c>
    </row>
    <row r="449" spans="1:8" ht="25.5" customHeight="1">
      <c r="A449" s="104"/>
      <c r="B449" s="99"/>
      <c r="C449" s="31" t="s">
        <v>1100</v>
      </c>
      <c r="D449" s="30" t="s">
        <v>3684</v>
      </c>
      <c r="E449" s="30" t="s">
        <v>4814</v>
      </c>
      <c r="F449" s="31" t="s">
        <v>1101</v>
      </c>
      <c r="G449" s="43" t="s">
        <v>1102</v>
      </c>
      <c r="H449" s="34">
        <v>2</v>
      </c>
    </row>
    <row r="450" spans="1:8" ht="25.5" customHeight="1">
      <c r="A450" s="104"/>
      <c r="B450" s="99" t="s">
        <v>67</v>
      </c>
      <c r="C450" s="62" t="s">
        <v>4464</v>
      </c>
      <c r="D450" s="30"/>
      <c r="E450" s="30"/>
      <c r="F450" s="31"/>
      <c r="G450" s="43"/>
      <c r="H450" s="34">
        <f>SUM(H451,H455:H457)</f>
        <v>16</v>
      </c>
    </row>
    <row r="451" spans="1:8" ht="25.5" customHeight="1">
      <c r="A451" s="104"/>
      <c r="B451" s="99"/>
      <c r="C451" s="103" t="s">
        <v>1164</v>
      </c>
      <c r="D451" s="30" t="s">
        <v>4413</v>
      </c>
      <c r="E451" s="30"/>
      <c r="F451" s="31"/>
      <c r="G451" s="43"/>
      <c r="H451" s="34">
        <f>SUM(H452:H454)</f>
        <v>10</v>
      </c>
    </row>
    <row r="452" spans="1:8" ht="25.5" customHeight="1">
      <c r="A452" s="104"/>
      <c r="B452" s="99"/>
      <c r="C452" s="103"/>
      <c r="D452" s="30" t="s">
        <v>3253</v>
      </c>
      <c r="E452" s="30" t="s">
        <v>4815</v>
      </c>
      <c r="F452" s="31" t="s">
        <v>1165</v>
      </c>
      <c r="G452" s="43" t="s">
        <v>1166</v>
      </c>
      <c r="H452" s="34">
        <v>6</v>
      </c>
    </row>
    <row r="453" spans="1:8" ht="25.5" customHeight="1">
      <c r="A453" s="104"/>
      <c r="B453" s="99"/>
      <c r="C453" s="103"/>
      <c r="D453" s="30" t="s">
        <v>3643</v>
      </c>
      <c r="E453" s="30" t="s">
        <v>4814</v>
      </c>
      <c r="F453" s="31" t="s">
        <v>1167</v>
      </c>
      <c r="G453" s="43" t="s">
        <v>1168</v>
      </c>
      <c r="H453" s="34">
        <v>2</v>
      </c>
    </row>
    <row r="454" spans="1:8" ht="25.5" customHeight="1">
      <c r="A454" s="104"/>
      <c r="B454" s="99"/>
      <c r="C454" s="103"/>
      <c r="D454" s="30" t="s">
        <v>3644</v>
      </c>
      <c r="E454" s="30" t="s">
        <v>4814</v>
      </c>
      <c r="F454" s="31" t="s">
        <v>1169</v>
      </c>
      <c r="G454" s="43" t="s">
        <v>1170</v>
      </c>
      <c r="H454" s="34">
        <v>2</v>
      </c>
    </row>
    <row r="455" spans="1:8" ht="25.5" customHeight="1">
      <c r="A455" s="104"/>
      <c r="B455" s="99"/>
      <c r="C455" s="31" t="s">
        <v>1171</v>
      </c>
      <c r="D455" s="30" t="s">
        <v>3645</v>
      </c>
      <c r="E455" s="30" t="s">
        <v>4814</v>
      </c>
      <c r="F455" s="31" t="s">
        <v>1172</v>
      </c>
      <c r="G455" s="43" t="s">
        <v>1173</v>
      </c>
      <c r="H455" s="34">
        <v>2</v>
      </c>
    </row>
    <row r="456" spans="1:8" ht="25.5" customHeight="1">
      <c r="A456" s="104"/>
      <c r="B456" s="99"/>
      <c r="C456" s="31" t="s">
        <v>1174</v>
      </c>
      <c r="D456" s="30" t="s">
        <v>3646</v>
      </c>
      <c r="E456" s="30" t="s">
        <v>4814</v>
      </c>
      <c r="F456" s="31" t="s">
        <v>1175</v>
      </c>
      <c r="G456" s="43" t="s">
        <v>1176</v>
      </c>
      <c r="H456" s="34">
        <v>2</v>
      </c>
    </row>
    <row r="457" spans="1:8" ht="25.5" customHeight="1">
      <c r="A457" s="104"/>
      <c r="B457" s="99"/>
      <c r="C457" s="31" t="s">
        <v>1177</v>
      </c>
      <c r="D457" s="30" t="s">
        <v>3647</v>
      </c>
      <c r="E457" s="30" t="s">
        <v>4814</v>
      </c>
      <c r="F457" s="31" t="s">
        <v>1178</v>
      </c>
      <c r="G457" s="43" t="s">
        <v>1179</v>
      </c>
      <c r="H457" s="34">
        <v>2</v>
      </c>
    </row>
    <row r="458" spans="1:8" ht="25.5" customHeight="1">
      <c r="A458" s="104"/>
      <c r="B458" s="99" t="s">
        <v>66</v>
      </c>
      <c r="C458" s="62" t="s">
        <v>4456</v>
      </c>
      <c r="D458" s="30"/>
      <c r="E458" s="30"/>
      <c r="F458" s="31"/>
      <c r="G458" s="43"/>
      <c r="H458" s="34">
        <f>SUM(H459:H464)</f>
        <v>12</v>
      </c>
    </row>
    <row r="459" spans="1:8" ht="25.5" customHeight="1">
      <c r="A459" s="104"/>
      <c r="B459" s="99"/>
      <c r="C459" s="31" t="s">
        <v>1057</v>
      </c>
      <c r="D459" s="30" t="s">
        <v>3666</v>
      </c>
      <c r="E459" s="30" t="s">
        <v>4814</v>
      </c>
      <c r="F459" s="31" t="s">
        <v>1058</v>
      </c>
      <c r="G459" s="43" t="s">
        <v>1059</v>
      </c>
      <c r="H459" s="34">
        <v>2</v>
      </c>
    </row>
    <row r="460" spans="1:8" ht="25.5" customHeight="1">
      <c r="A460" s="104"/>
      <c r="B460" s="99"/>
      <c r="C460" s="31" t="s">
        <v>1060</v>
      </c>
      <c r="D460" s="30" t="s">
        <v>3667</v>
      </c>
      <c r="E460" s="30" t="s">
        <v>4814</v>
      </c>
      <c r="F460" s="31" t="s">
        <v>1061</v>
      </c>
      <c r="G460" s="43" t="s">
        <v>1062</v>
      </c>
      <c r="H460" s="34">
        <v>2</v>
      </c>
    </row>
    <row r="461" spans="1:8" ht="25.5" customHeight="1">
      <c r="A461" s="104"/>
      <c r="B461" s="99"/>
      <c r="C461" s="31" t="s">
        <v>1063</v>
      </c>
      <c r="D461" s="30" t="s">
        <v>3668</v>
      </c>
      <c r="E461" s="30" t="s">
        <v>4814</v>
      </c>
      <c r="F461" s="31" t="s">
        <v>1064</v>
      </c>
      <c r="G461" s="43" t="s">
        <v>1065</v>
      </c>
      <c r="H461" s="34">
        <v>2</v>
      </c>
    </row>
    <row r="462" spans="1:8" ht="25.5" customHeight="1">
      <c r="A462" s="104"/>
      <c r="B462" s="99"/>
      <c r="C462" s="31" t="s">
        <v>1066</v>
      </c>
      <c r="D462" s="30" t="s">
        <v>3685</v>
      </c>
      <c r="E462" s="30" t="s">
        <v>4814</v>
      </c>
      <c r="F462" s="31" t="s">
        <v>1067</v>
      </c>
      <c r="G462" s="43" t="s">
        <v>1068</v>
      </c>
      <c r="H462" s="34">
        <v>2</v>
      </c>
    </row>
    <row r="463" spans="1:8" ht="25.5" customHeight="1">
      <c r="A463" s="104"/>
      <c r="B463" s="99"/>
      <c r="C463" s="31" t="s">
        <v>1069</v>
      </c>
      <c r="D463" s="30" t="s">
        <v>3686</v>
      </c>
      <c r="E463" s="30" t="s">
        <v>4814</v>
      </c>
      <c r="F463" s="31" t="s">
        <v>1070</v>
      </c>
      <c r="G463" s="43" t="s">
        <v>1071</v>
      </c>
      <c r="H463" s="34">
        <v>2</v>
      </c>
    </row>
    <row r="464" spans="1:8" ht="25.5" customHeight="1">
      <c r="A464" s="104"/>
      <c r="B464" s="99"/>
      <c r="C464" s="31" t="s">
        <v>1063</v>
      </c>
      <c r="D464" s="30" t="s">
        <v>3687</v>
      </c>
      <c r="E464" s="30" t="s">
        <v>4814</v>
      </c>
      <c r="F464" s="31" t="s">
        <v>1072</v>
      </c>
      <c r="G464" s="43" t="s">
        <v>1073</v>
      </c>
      <c r="H464" s="34">
        <v>2</v>
      </c>
    </row>
    <row r="465" spans="1:8" ht="25.5" customHeight="1">
      <c r="A465" s="104"/>
      <c r="B465" s="99" t="s">
        <v>64</v>
      </c>
      <c r="C465" s="62" t="s">
        <v>4463</v>
      </c>
      <c r="D465" s="30"/>
      <c r="E465" s="30"/>
      <c r="F465" s="31"/>
      <c r="G465" s="43"/>
      <c r="H465" s="34">
        <f>SUM(H466:H467)</f>
        <v>8</v>
      </c>
    </row>
    <row r="466" spans="1:8" ht="25.5" customHeight="1">
      <c r="A466" s="104"/>
      <c r="B466" s="99"/>
      <c r="C466" s="31" t="s">
        <v>1158</v>
      </c>
      <c r="D466" s="30" t="s">
        <v>3326</v>
      </c>
      <c r="E466" s="30" t="s">
        <v>4815</v>
      </c>
      <c r="F466" s="31" t="s">
        <v>1159</v>
      </c>
      <c r="G466" s="43" t="s">
        <v>1160</v>
      </c>
      <c r="H466" s="34">
        <v>6</v>
      </c>
    </row>
    <row r="467" spans="1:8" ht="25.5" customHeight="1">
      <c r="A467" s="104"/>
      <c r="B467" s="99"/>
      <c r="C467" s="31" t="s">
        <v>1161</v>
      </c>
      <c r="D467" s="30" t="s">
        <v>3636</v>
      </c>
      <c r="E467" s="30" t="s">
        <v>4814</v>
      </c>
      <c r="F467" s="31" t="s">
        <v>1162</v>
      </c>
      <c r="G467" s="43" t="s">
        <v>1163</v>
      </c>
      <c r="H467" s="34">
        <v>2</v>
      </c>
    </row>
    <row r="468" spans="1:8" s="11" customFormat="1" ht="25.5" customHeight="1">
      <c r="A468" s="104" t="s">
        <v>4465</v>
      </c>
      <c r="B468" s="104" t="s">
        <v>69</v>
      </c>
      <c r="C468" s="104"/>
      <c r="D468" s="32"/>
      <c r="E468" s="30"/>
      <c r="F468" s="31"/>
      <c r="G468" s="43"/>
      <c r="H468" s="32">
        <f>SUM(H469,H492,H519,H503,H514,H502)</f>
        <v>130</v>
      </c>
    </row>
    <row r="469" spans="1:8" ht="25.5" customHeight="1">
      <c r="A469" s="104"/>
      <c r="B469" s="97" t="s">
        <v>4475</v>
      </c>
      <c r="C469" s="65" t="s">
        <v>4434</v>
      </c>
      <c r="D469" s="30"/>
      <c r="E469" s="30"/>
      <c r="F469" s="31"/>
      <c r="G469" s="43"/>
      <c r="H469" s="30">
        <f>SUM(H470,H474:H475,H476,H481,H482,H485:H489,H490,H491)</f>
        <v>58</v>
      </c>
    </row>
    <row r="470" spans="1:8" ht="25.5" customHeight="1">
      <c r="A470" s="104"/>
      <c r="B470" s="97"/>
      <c r="C470" s="103" t="s">
        <v>1180</v>
      </c>
      <c r="D470" s="30" t="s">
        <v>4441</v>
      </c>
      <c r="E470" s="30"/>
      <c r="F470" s="31"/>
      <c r="G470" s="43"/>
      <c r="H470" s="30">
        <f>SUM(H471:H473)</f>
        <v>14</v>
      </c>
    </row>
    <row r="471" spans="1:8" ht="25.5" customHeight="1">
      <c r="A471" s="104"/>
      <c r="B471" s="97"/>
      <c r="C471" s="103"/>
      <c r="D471" s="30" t="s">
        <v>3245</v>
      </c>
      <c r="E471" s="30" t="s">
        <v>4815</v>
      </c>
      <c r="F471" s="31" t="s">
        <v>1181</v>
      </c>
      <c r="G471" s="43" t="s">
        <v>1182</v>
      </c>
      <c r="H471" s="34">
        <v>6</v>
      </c>
    </row>
    <row r="472" spans="1:8" ht="25.5" customHeight="1">
      <c r="A472" s="104"/>
      <c r="B472" s="97"/>
      <c r="C472" s="103"/>
      <c r="D472" s="30" t="s">
        <v>3275</v>
      </c>
      <c r="E472" s="30" t="s">
        <v>4815</v>
      </c>
      <c r="F472" s="31" t="s">
        <v>1186</v>
      </c>
      <c r="G472" s="43" t="s">
        <v>1187</v>
      </c>
      <c r="H472" s="34">
        <v>6</v>
      </c>
    </row>
    <row r="473" spans="1:8" ht="25.5" customHeight="1">
      <c r="A473" s="104"/>
      <c r="B473" s="97"/>
      <c r="C473" s="103"/>
      <c r="D473" s="30" t="s">
        <v>3705</v>
      </c>
      <c r="E473" s="30" t="s">
        <v>4814</v>
      </c>
      <c r="F473" s="31" t="s">
        <v>1209</v>
      </c>
      <c r="G473" s="43" t="s">
        <v>1210</v>
      </c>
      <c r="H473" s="34">
        <v>2</v>
      </c>
    </row>
    <row r="474" spans="1:8" ht="25.5" customHeight="1">
      <c r="A474" s="104"/>
      <c r="B474" s="97"/>
      <c r="C474" s="31" t="s">
        <v>1183</v>
      </c>
      <c r="D474" s="30" t="s">
        <v>3258</v>
      </c>
      <c r="E474" s="30" t="s">
        <v>4815</v>
      </c>
      <c r="F474" s="31" t="s">
        <v>1184</v>
      </c>
      <c r="G474" s="43" t="s">
        <v>1185</v>
      </c>
      <c r="H474" s="34">
        <v>6</v>
      </c>
    </row>
    <row r="475" spans="1:8" ht="25.5" customHeight="1">
      <c r="A475" s="104"/>
      <c r="B475" s="97"/>
      <c r="C475" s="31" t="s">
        <v>1188</v>
      </c>
      <c r="D475" s="30" t="s">
        <v>3297</v>
      </c>
      <c r="E475" s="30" t="s">
        <v>4815</v>
      </c>
      <c r="F475" s="31" t="s">
        <v>1189</v>
      </c>
      <c r="G475" s="43" t="s">
        <v>1190</v>
      </c>
      <c r="H475" s="34">
        <v>6</v>
      </c>
    </row>
    <row r="476" spans="1:8" ht="25.5" customHeight="1">
      <c r="A476" s="104"/>
      <c r="B476" s="97"/>
      <c r="C476" s="103" t="s">
        <v>1191</v>
      </c>
      <c r="D476" s="30" t="s">
        <v>4441</v>
      </c>
      <c r="E476" s="30"/>
      <c r="F476" s="31"/>
      <c r="G476" s="43"/>
      <c r="H476" s="34">
        <f>SUM(H477:H480)</f>
        <v>12</v>
      </c>
    </row>
    <row r="477" spans="1:8" ht="25.5" customHeight="1">
      <c r="A477" s="104"/>
      <c r="B477" s="97"/>
      <c r="C477" s="103"/>
      <c r="D477" s="30" t="s">
        <v>3337</v>
      </c>
      <c r="E477" s="30" t="s">
        <v>4815</v>
      </c>
      <c r="F477" s="31" t="s">
        <v>1192</v>
      </c>
      <c r="G477" s="43" t="s">
        <v>1193</v>
      </c>
      <c r="H477" s="34">
        <v>6</v>
      </c>
    </row>
    <row r="478" spans="1:8" ht="25.5" customHeight="1">
      <c r="A478" s="104"/>
      <c r="B478" s="97"/>
      <c r="C478" s="103"/>
      <c r="D478" s="30" t="s">
        <v>3692</v>
      </c>
      <c r="E478" s="30" t="s">
        <v>4814</v>
      </c>
      <c r="F478" s="31" t="s">
        <v>1194</v>
      </c>
      <c r="G478" s="43" t="s">
        <v>1195</v>
      </c>
      <c r="H478" s="34">
        <v>2</v>
      </c>
    </row>
    <row r="479" spans="1:8" ht="25.5" customHeight="1">
      <c r="A479" s="104"/>
      <c r="B479" s="97"/>
      <c r="C479" s="103"/>
      <c r="D479" s="30" t="s">
        <v>3695</v>
      </c>
      <c r="E479" s="30" t="s">
        <v>4814</v>
      </c>
      <c r="F479" s="31" t="s">
        <v>1196</v>
      </c>
      <c r="G479" s="43" t="s">
        <v>1197</v>
      </c>
      <c r="H479" s="34">
        <v>2</v>
      </c>
    </row>
    <row r="480" spans="1:8" ht="25.5" customHeight="1">
      <c r="A480" s="104"/>
      <c r="B480" s="97"/>
      <c r="C480" s="103"/>
      <c r="D480" s="30" t="s">
        <v>3698</v>
      </c>
      <c r="E480" s="30" t="s">
        <v>4814</v>
      </c>
      <c r="F480" s="31" t="s">
        <v>1201</v>
      </c>
      <c r="G480" s="43" t="s">
        <v>1202</v>
      </c>
      <c r="H480" s="34">
        <v>2</v>
      </c>
    </row>
    <row r="481" spans="1:8" ht="25.5" customHeight="1">
      <c r="A481" s="104"/>
      <c r="B481" s="97"/>
      <c r="C481" s="31" t="s">
        <v>1203</v>
      </c>
      <c r="D481" s="30" t="s">
        <v>3699</v>
      </c>
      <c r="E481" s="30" t="s">
        <v>4814</v>
      </c>
      <c r="F481" s="31" t="s">
        <v>1204</v>
      </c>
      <c r="G481" s="43" t="s">
        <v>1205</v>
      </c>
      <c r="H481" s="34">
        <v>2</v>
      </c>
    </row>
    <row r="482" spans="1:8" ht="25.5" customHeight="1">
      <c r="A482" s="104"/>
      <c r="B482" s="97"/>
      <c r="C482" s="103" t="s">
        <v>1206</v>
      </c>
      <c r="D482" s="30" t="s">
        <v>4441</v>
      </c>
      <c r="E482" s="30"/>
      <c r="F482" s="31"/>
      <c r="G482" s="43"/>
      <c r="H482" s="34">
        <f>SUM(H483:H484)</f>
        <v>4</v>
      </c>
    </row>
    <row r="483" spans="1:8" ht="25.5" customHeight="1">
      <c r="A483" s="104"/>
      <c r="B483" s="97"/>
      <c r="C483" s="103"/>
      <c r="D483" s="30" t="s">
        <v>3704</v>
      </c>
      <c r="E483" s="30" t="s">
        <v>4814</v>
      </c>
      <c r="F483" s="31" t="s">
        <v>1207</v>
      </c>
      <c r="G483" s="43" t="s">
        <v>1208</v>
      </c>
      <c r="H483" s="34">
        <v>2</v>
      </c>
    </row>
    <row r="484" spans="1:8" ht="25.5" customHeight="1">
      <c r="A484" s="104"/>
      <c r="B484" s="97"/>
      <c r="C484" s="103"/>
      <c r="D484" s="30" t="s">
        <v>3709</v>
      </c>
      <c r="E484" s="30" t="s">
        <v>4814</v>
      </c>
      <c r="F484" s="31" t="s">
        <v>1211</v>
      </c>
      <c r="G484" s="43" t="s">
        <v>1212</v>
      </c>
      <c r="H484" s="34">
        <v>2</v>
      </c>
    </row>
    <row r="485" spans="1:8" ht="25.5" customHeight="1">
      <c r="A485" s="104"/>
      <c r="B485" s="97"/>
      <c r="C485" s="31" t="s">
        <v>1216</v>
      </c>
      <c r="D485" s="30" t="s">
        <v>3714</v>
      </c>
      <c r="E485" s="30" t="s">
        <v>4814</v>
      </c>
      <c r="F485" s="31" t="s">
        <v>1217</v>
      </c>
      <c r="G485" s="43" t="s">
        <v>1218</v>
      </c>
      <c r="H485" s="34">
        <v>2</v>
      </c>
    </row>
    <row r="486" spans="1:8" ht="25.5" customHeight="1">
      <c r="A486" s="104"/>
      <c r="B486" s="97"/>
      <c r="C486" s="31" t="s">
        <v>1219</v>
      </c>
      <c r="D486" s="30" t="s">
        <v>3715</v>
      </c>
      <c r="E486" s="30" t="s">
        <v>4814</v>
      </c>
      <c r="F486" s="31" t="s">
        <v>1220</v>
      </c>
      <c r="G486" s="43" t="s">
        <v>1221</v>
      </c>
      <c r="H486" s="34">
        <v>2</v>
      </c>
    </row>
    <row r="487" spans="1:8" ht="25.5" customHeight="1">
      <c r="A487" s="104"/>
      <c r="B487" s="97"/>
      <c r="C487" s="31" t="s">
        <v>1222</v>
      </c>
      <c r="D487" s="30" t="s">
        <v>3716</v>
      </c>
      <c r="E487" s="30" t="s">
        <v>4814</v>
      </c>
      <c r="F487" s="31" t="s">
        <v>1222</v>
      </c>
      <c r="G487" s="43" t="s">
        <v>1223</v>
      </c>
      <c r="H487" s="34">
        <v>2</v>
      </c>
    </row>
    <row r="488" spans="1:8" ht="25.5" customHeight="1">
      <c r="A488" s="104"/>
      <c r="B488" s="97"/>
      <c r="C488" s="31" t="s">
        <v>1227</v>
      </c>
      <c r="D488" s="30" t="s">
        <v>3720</v>
      </c>
      <c r="E488" s="30" t="s">
        <v>4814</v>
      </c>
      <c r="F488" s="31" t="s">
        <v>1228</v>
      </c>
      <c r="G488" s="43" t="s">
        <v>1229</v>
      </c>
      <c r="H488" s="34">
        <v>2</v>
      </c>
    </row>
    <row r="489" spans="1:8" ht="25.5" customHeight="1">
      <c r="A489" s="104"/>
      <c r="B489" s="97"/>
      <c r="C489" s="31" t="s">
        <v>1230</v>
      </c>
      <c r="D489" s="30" t="s">
        <v>3721</v>
      </c>
      <c r="E489" s="30" t="s">
        <v>4814</v>
      </c>
      <c r="F489" s="31" t="s">
        <v>1231</v>
      </c>
      <c r="G489" s="43" t="s">
        <v>1232</v>
      </c>
      <c r="H489" s="34">
        <v>2</v>
      </c>
    </row>
    <row r="490" spans="1:8" ht="25.5" customHeight="1">
      <c r="A490" s="104"/>
      <c r="B490" s="97"/>
      <c r="C490" s="31" t="s">
        <v>1295</v>
      </c>
      <c r="D490" s="30" t="s">
        <v>3717</v>
      </c>
      <c r="E490" s="30" t="s">
        <v>4814</v>
      </c>
      <c r="F490" s="31" t="s">
        <v>1296</v>
      </c>
      <c r="G490" s="43" t="s">
        <v>1297</v>
      </c>
      <c r="H490" s="34">
        <v>2</v>
      </c>
    </row>
    <row r="491" spans="1:8" ht="25.5" customHeight="1">
      <c r="A491" s="104"/>
      <c r="B491" s="97"/>
      <c r="C491" s="31" t="s">
        <v>4466</v>
      </c>
      <c r="D491" s="30" t="s">
        <v>3693</v>
      </c>
      <c r="E491" s="30" t="s">
        <v>4814</v>
      </c>
      <c r="F491" s="31" t="s">
        <v>1233</v>
      </c>
      <c r="G491" s="43" t="s">
        <v>1234</v>
      </c>
      <c r="H491" s="34">
        <v>2</v>
      </c>
    </row>
    <row r="492" spans="1:8" ht="25.5" customHeight="1">
      <c r="A492" s="104"/>
      <c r="B492" s="99" t="s">
        <v>4473</v>
      </c>
      <c r="C492" s="65" t="s">
        <v>4474</v>
      </c>
      <c r="D492" s="30"/>
      <c r="E492" s="30"/>
      <c r="F492" s="31"/>
      <c r="G492" s="43"/>
      <c r="H492" s="34">
        <f>SUM(H493:H501)</f>
        <v>22</v>
      </c>
    </row>
    <row r="493" spans="1:8" ht="25.5" customHeight="1">
      <c r="A493" s="104"/>
      <c r="B493" s="99"/>
      <c r="C493" s="31" t="s">
        <v>1271</v>
      </c>
      <c r="D493" s="30" t="s">
        <v>3295</v>
      </c>
      <c r="E493" s="30" t="s">
        <v>4815</v>
      </c>
      <c r="F493" s="31" t="s">
        <v>1271</v>
      </c>
      <c r="G493" s="43" t="s">
        <v>1272</v>
      </c>
      <c r="H493" s="34">
        <v>6</v>
      </c>
    </row>
    <row r="494" spans="1:8" ht="25.5" customHeight="1">
      <c r="A494" s="104"/>
      <c r="B494" s="99"/>
      <c r="C494" s="31" t="s">
        <v>1273</v>
      </c>
      <c r="D494" s="30" t="s">
        <v>3688</v>
      </c>
      <c r="E494" s="30" t="s">
        <v>4814</v>
      </c>
      <c r="F494" s="31" t="s">
        <v>1274</v>
      </c>
      <c r="G494" s="43" t="s">
        <v>1275</v>
      </c>
      <c r="H494" s="34">
        <v>2</v>
      </c>
    </row>
    <row r="495" spans="1:8" ht="25.5" customHeight="1">
      <c r="A495" s="104"/>
      <c r="B495" s="99"/>
      <c r="C495" s="31" t="s">
        <v>1276</v>
      </c>
      <c r="D495" s="30" t="s">
        <v>3689</v>
      </c>
      <c r="E495" s="30" t="s">
        <v>4814</v>
      </c>
      <c r="F495" s="31" t="s">
        <v>1276</v>
      </c>
      <c r="G495" s="43" t="s">
        <v>1277</v>
      </c>
      <c r="H495" s="34">
        <v>2</v>
      </c>
    </row>
    <row r="496" spans="1:8" ht="25.5" customHeight="1">
      <c r="A496" s="104"/>
      <c r="B496" s="99"/>
      <c r="C496" s="31" t="s">
        <v>1278</v>
      </c>
      <c r="D496" s="30" t="s">
        <v>3690</v>
      </c>
      <c r="E496" s="30" t="s">
        <v>4814</v>
      </c>
      <c r="F496" s="31" t="s">
        <v>1279</v>
      </c>
      <c r="G496" s="43" t="s">
        <v>1280</v>
      </c>
      <c r="H496" s="34">
        <v>2</v>
      </c>
    </row>
    <row r="497" spans="1:8" ht="25.5" customHeight="1">
      <c r="A497" s="104"/>
      <c r="B497" s="99"/>
      <c r="C497" s="31" t="s">
        <v>1281</v>
      </c>
      <c r="D497" s="30" t="s">
        <v>3691</v>
      </c>
      <c r="E497" s="30" t="s">
        <v>4814</v>
      </c>
      <c r="F497" s="31" t="s">
        <v>1282</v>
      </c>
      <c r="G497" s="43" t="s">
        <v>1283</v>
      </c>
      <c r="H497" s="34">
        <v>2</v>
      </c>
    </row>
    <row r="498" spans="1:8" ht="25.5" customHeight="1">
      <c r="A498" s="104"/>
      <c r="B498" s="99"/>
      <c r="C498" s="31" t="s">
        <v>4714</v>
      </c>
      <c r="D498" s="30" t="s">
        <v>3697</v>
      </c>
      <c r="E498" s="30" t="s">
        <v>4814</v>
      </c>
      <c r="F498" s="31" t="s">
        <v>1284</v>
      </c>
      <c r="G498" s="43" t="s">
        <v>1285</v>
      </c>
      <c r="H498" s="34">
        <v>2</v>
      </c>
    </row>
    <row r="499" spans="1:8" ht="25.5" customHeight="1">
      <c r="A499" s="104"/>
      <c r="B499" s="99"/>
      <c r="C499" s="31" t="s">
        <v>1286</v>
      </c>
      <c r="D499" s="30" t="s">
        <v>3701</v>
      </c>
      <c r="E499" s="30" t="s">
        <v>4814</v>
      </c>
      <c r="F499" s="31" t="s">
        <v>1287</v>
      </c>
      <c r="G499" s="43" t="s">
        <v>1288</v>
      </c>
      <c r="H499" s="34">
        <v>2</v>
      </c>
    </row>
    <row r="500" spans="1:8" ht="25.5" customHeight="1">
      <c r="A500" s="104"/>
      <c r="B500" s="99"/>
      <c r="C500" s="31" t="s">
        <v>1289</v>
      </c>
      <c r="D500" s="30" t="s">
        <v>3702</v>
      </c>
      <c r="E500" s="30" t="s">
        <v>4814</v>
      </c>
      <c r="F500" s="31" t="s">
        <v>1290</v>
      </c>
      <c r="G500" s="43" t="s">
        <v>1291</v>
      </c>
      <c r="H500" s="34">
        <v>2</v>
      </c>
    </row>
    <row r="501" spans="1:8" ht="25.5" customHeight="1">
      <c r="A501" s="104"/>
      <c r="B501" s="99"/>
      <c r="C501" s="31" t="s">
        <v>1292</v>
      </c>
      <c r="D501" s="30" t="s">
        <v>3708</v>
      </c>
      <c r="E501" s="30" t="s">
        <v>4814</v>
      </c>
      <c r="F501" s="31" t="s">
        <v>1293</v>
      </c>
      <c r="G501" s="43" t="s">
        <v>1294</v>
      </c>
      <c r="H501" s="34">
        <v>2</v>
      </c>
    </row>
    <row r="502" spans="1:8" ht="25.5" customHeight="1">
      <c r="A502" s="104"/>
      <c r="B502" s="34" t="s">
        <v>71</v>
      </c>
      <c r="C502" s="31" t="s">
        <v>1298</v>
      </c>
      <c r="D502" s="30" t="s">
        <v>3383</v>
      </c>
      <c r="E502" s="30" t="s">
        <v>4815</v>
      </c>
      <c r="F502" s="31" t="s">
        <v>1299</v>
      </c>
      <c r="G502" s="43" t="s">
        <v>1300</v>
      </c>
      <c r="H502" s="34">
        <v>6</v>
      </c>
    </row>
    <row r="503" spans="1:8" ht="25.5" customHeight="1">
      <c r="A503" s="104"/>
      <c r="B503" s="99" t="s">
        <v>4469</v>
      </c>
      <c r="C503" s="65" t="s">
        <v>4470</v>
      </c>
      <c r="D503" s="30"/>
      <c r="E503" s="30"/>
      <c r="F503" s="31"/>
      <c r="G503" s="43"/>
      <c r="H503" s="34">
        <f>SUM(H504:H513)</f>
        <v>32</v>
      </c>
    </row>
    <row r="504" spans="1:8" ht="25.5" customHeight="1">
      <c r="A504" s="104"/>
      <c r="B504" s="99"/>
      <c r="C504" s="31" t="s">
        <v>1240</v>
      </c>
      <c r="D504" s="30" t="s">
        <v>3375</v>
      </c>
      <c r="E504" s="30" t="s">
        <v>4815</v>
      </c>
      <c r="F504" s="31" t="s">
        <v>1241</v>
      </c>
      <c r="G504" s="43" t="s">
        <v>1242</v>
      </c>
      <c r="H504" s="34">
        <v>6</v>
      </c>
    </row>
    <row r="505" spans="1:8" ht="25.5" customHeight="1">
      <c r="A505" s="104"/>
      <c r="B505" s="99"/>
      <c r="C505" s="31" t="s">
        <v>1243</v>
      </c>
      <c r="D505" s="30" t="s">
        <v>3376</v>
      </c>
      <c r="E505" s="30" t="s">
        <v>4815</v>
      </c>
      <c r="F505" s="31" t="s">
        <v>1244</v>
      </c>
      <c r="G505" s="43" t="s">
        <v>1245</v>
      </c>
      <c r="H505" s="34">
        <v>6</v>
      </c>
    </row>
    <row r="506" spans="1:8" ht="25.5" customHeight="1">
      <c r="A506" s="104"/>
      <c r="B506" s="99"/>
      <c r="C506" s="31" t="s">
        <v>1246</v>
      </c>
      <c r="D506" s="30" t="s">
        <v>3392</v>
      </c>
      <c r="E506" s="30" t="s">
        <v>4815</v>
      </c>
      <c r="F506" s="31" t="s">
        <v>1247</v>
      </c>
      <c r="G506" s="43" t="s">
        <v>1248</v>
      </c>
      <c r="H506" s="34">
        <v>6</v>
      </c>
    </row>
    <row r="507" spans="1:8" ht="25.5" customHeight="1">
      <c r="A507" s="104"/>
      <c r="B507" s="99"/>
      <c r="C507" s="31" t="s">
        <v>1224</v>
      </c>
      <c r="D507" s="30" t="s">
        <v>3719</v>
      </c>
      <c r="E507" s="30" t="s">
        <v>4814</v>
      </c>
      <c r="F507" s="31" t="s">
        <v>1225</v>
      </c>
      <c r="G507" s="43" t="s">
        <v>1226</v>
      </c>
      <c r="H507" s="34">
        <v>2</v>
      </c>
    </row>
    <row r="508" spans="1:8" ht="25.5" customHeight="1">
      <c r="A508" s="104"/>
      <c r="B508" s="99"/>
      <c r="C508" s="31" t="s">
        <v>1213</v>
      </c>
      <c r="D508" s="30" t="s">
        <v>3713</v>
      </c>
      <c r="E508" s="30" t="s">
        <v>4814</v>
      </c>
      <c r="F508" s="31" t="s">
        <v>1214</v>
      </c>
      <c r="G508" s="43" t="s">
        <v>1215</v>
      </c>
      <c r="H508" s="34">
        <v>2</v>
      </c>
    </row>
    <row r="509" spans="1:8" ht="25.5" customHeight="1">
      <c r="A509" s="104"/>
      <c r="B509" s="99"/>
      <c r="C509" s="31" t="s">
        <v>1249</v>
      </c>
      <c r="D509" s="30" t="s">
        <v>3694</v>
      </c>
      <c r="E509" s="30" t="s">
        <v>4814</v>
      </c>
      <c r="F509" s="31" t="s">
        <v>1250</v>
      </c>
      <c r="G509" s="43" t="s">
        <v>1251</v>
      </c>
      <c r="H509" s="34">
        <v>2</v>
      </c>
    </row>
    <row r="510" spans="1:8" ht="25.5" customHeight="1">
      <c r="A510" s="104"/>
      <c r="B510" s="99"/>
      <c r="C510" s="31" t="s">
        <v>1252</v>
      </c>
      <c r="D510" s="30" t="s">
        <v>3707</v>
      </c>
      <c r="E510" s="30" t="s">
        <v>4814</v>
      </c>
      <c r="F510" s="31" t="s">
        <v>1252</v>
      </c>
      <c r="G510" s="43" t="s">
        <v>1253</v>
      </c>
      <c r="H510" s="34">
        <v>2</v>
      </c>
    </row>
    <row r="511" spans="1:8" ht="25.5" customHeight="1">
      <c r="A511" s="104"/>
      <c r="B511" s="99"/>
      <c r="C511" s="31" t="s">
        <v>1254</v>
      </c>
      <c r="D511" s="30" t="s">
        <v>3710</v>
      </c>
      <c r="E511" s="30" t="s">
        <v>4814</v>
      </c>
      <c r="F511" s="31" t="s">
        <v>1255</v>
      </c>
      <c r="G511" s="43" t="s">
        <v>1256</v>
      </c>
      <c r="H511" s="34">
        <v>2</v>
      </c>
    </row>
    <row r="512" spans="1:8" ht="25.5" customHeight="1">
      <c r="A512" s="104"/>
      <c r="B512" s="99"/>
      <c r="C512" s="31" t="s">
        <v>1249</v>
      </c>
      <c r="D512" s="30" t="s">
        <v>3712</v>
      </c>
      <c r="E512" s="30" t="s">
        <v>4814</v>
      </c>
      <c r="F512" s="31" t="s">
        <v>1257</v>
      </c>
      <c r="G512" s="43" t="s">
        <v>1258</v>
      </c>
      <c r="H512" s="34">
        <v>2</v>
      </c>
    </row>
    <row r="513" spans="1:8" ht="25.5" customHeight="1">
      <c r="A513" s="104"/>
      <c r="B513" s="99"/>
      <c r="C513" s="31" t="s">
        <v>1259</v>
      </c>
      <c r="D513" s="30" t="s">
        <v>4079</v>
      </c>
      <c r="E513" s="30" t="s">
        <v>4814</v>
      </c>
      <c r="F513" s="31" t="s">
        <v>1260</v>
      </c>
      <c r="G513" s="43" t="s">
        <v>1261</v>
      </c>
      <c r="H513" s="34">
        <v>2</v>
      </c>
    </row>
    <row r="514" spans="1:8" ht="25.5" customHeight="1">
      <c r="A514" s="104"/>
      <c r="B514" s="97" t="s">
        <v>4471</v>
      </c>
      <c r="C514" s="65" t="s">
        <v>4472</v>
      </c>
      <c r="D514" s="30"/>
      <c r="E514" s="30"/>
      <c r="F514" s="31"/>
      <c r="G514" s="43"/>
      <c r="H514" s="34">
        <f>SUM(H515:H518)</f>
        <v>8</v>
      </c>
    </row>
    <row r="515" spans="1:8" ht="25.5" customHeight="1">
      <c r="A515" s="104"/>
      <c r="B515" s="97"/>
      <c r="C515" s="31" t="s">
        <v>1262</v>
      </c>
      <c r="D515" s="30" t="s">
        <v>3700</v>
      </c>
      <c r="E515" s="30" t="s">
        <v>4814</v>
      </c>
      <c r="F515" s="31" t="s">
        <v>1263</v>
      </c>
      <c r="G515" s="43" t="s">
        <v>1264</v>
      </c>
      <c r="H515" s="34">
        <v>2</v>
      </c>
    </row>
    <row r="516" spans="1:8" ht="25.5" customHeight="1">
      <c r="A516" s="104"/>
      <c r="B516" s="97"/>
      <c r="C516" s="31" t="s">
        <v>1198</v>
      </c>
      <c r="D516" s="30" t="s">
        <v>3696</v>
      </c>
      <c r="E516" s="30" t="s">
        <v>4814</v>
      </c>
      <c r="F516" s="31" t="s">
        <v>1199</v>
      </c>
      <c r="G516" s="43" t="s">
        <v>1200</v>
      </c>
      <c r="H516" s="34">
        <v>2</v>
      </c>
    </row>
    <row r="517" spans="1:8" ht="25.5" customHeight="1">
      <c r="A517" s="104"/>
      <c r="B517" s="97"/>
      <c r="C517" s="31" t="s">
        <v>1265</v>
      </c>
      <c r="D517" s="30" t="s">
        <v>3706</v>
      </c>
      <c r="E517" s="30" t="s">
        <v>4814</v>
      </c>
      <c r="F517" s="31" t="s">
        <v>1266</v>
      </c>
      <c r="G517" s="43" t="s">
        <v>1267</v>
      </c>
      <c r="H517" s="34">
        <v>2</v>
      </c>
    </row>
    <row r="518" spans="1:8" ht="25.5" customHeight="1">
      <c r="A518" s="104"/>
      <c r="B518" s="97"/>
      <c r="C518" s="31" t="s">
        <v>1268</v>
      </c>
      <c r="D518" s="30" t="s">
        <v>3711</v>
      </c>
      <c r="E518" s="30" t="s">
        <v>4814</v>
      </c>
      <c r="F518" s="31" t="s">
        <v>1269</v>
      </c>
      <c r="G518" s="43" t="s">
        <v>1270</v>
      </c>
      <c r="H518" s="34">
        <v>2</v>
      </c>
    </row>
    <row r="519" spans="1:8" ht="25.5" customHeight="1">
      <c r="A519" s="104"/>
      <c r="B519" s="97" t="s">
        <v>4467</v>
      </c>
      <c r="C519" s="65" t="s">
        <v>4468</v>
      </c>
      <c r="D519" s="30"/>
      <c r="E519" s="30"/>
      <c r="F519" s="31"/>
      <c r="G519" s="43"/>
      <c r="H519" s="34">
        <f>SUM(H520:H521)</f>
        <v>4</v>
      </c>
    </row>
    <row r="520" spans="1:8" ht="25.5" customHeight="1">
      <c r="A520" s="104"/>
      <c r="B520" s="97"/>
      <c r="C520" s="31" t="s">
        <v>4713</v>
      </c>
      <c r="D520" s="30" t="s">
        <v>3703</v>
      </c>
      <c r="E520" s="30" t="s">
        <v>4814</v>
      </c>
      <c r="F520" s="31" t="s">
        <v>1235</v>
      </c>
      <c r="G520" s="43" t="s">
        <v>1236</v>
      </c>
      <c r="H520" s="34">
        <v>2</v>
      </c>
    </row>
    <row r="521" spans="1:8" ht="25.5" customHeight="1">
      <c r="A521" s="104"/>
      <c r="B521" s="97"/>
      <c r="C521" s="31" t="s">
        <v>1237</v>
      </c>
      <c r="D521" s="30" t="s">
        <v>3718</v>
      </c>
      <c r="E521" s="30" t="s">
        <v>4814</v>
      </c>
      <c r="F521" s="31" t="s">
        <v>1238</v>
      </c>
      <c r="G521" s="43" t="s">
        <v>1239</v>
      </c>
      <c r="H521" s="34">
        <v>2</v>
      </c>
    </row>
    <row r="522" spans="1:8" ht="25.5" customHeight="1">
      <c r="A522" s="104" t="s">
        <v>4477</v>
      </c>
      <c r="B522" s="104" t="s">
        <v>77</v>
      </c>
      <c r="C522" s="104"/>
      <c r="D522" s="32"/>
      <c r="E522" s="30"/>
      <c r="F522" s="31"/>
      <c r="G522" s="43"/>
      <c r="H522" s="32">
        <f>SUM(H523,H610,H565,H602,H571,H597,H590,H633,H543,H625,H557,H549,H561,H548)</f>
        <v>306</v>
      </c>
    </row>
    <row r="523" spans="1:8" ht="25.5" customHeight="1">
      <c r="A523" s="104"/>
      <c r="B523" s="97" t="s">
        <v>4476</v>
      </c>
      <c r="C523" s="65" t="s">
        <v>4434</v>
      </c>
      <c r="D523" s="30"/>
      <c r="E523" s="30"/>
      <c r="F523" s="31"/>
      <c r="G523" s="43"/>
      <c r="H523" s="30">
        <f>SUM(H524:H525,H526,H529,H533:H542)</f>
        <v>46</v>
      </c>
    </row>
    <row r="524" spans="1:8" ht="25.5" customHeight="1">
      <c r="A524" s="104"/>
      <c r="B524" s="97"/>
      <c r="C524" s="31" t="s">
        <v>1301</v>
      </c>
      <c r="D524" s="30" t="s">
        <v>3224</v>
      </c>
      <c r="E524" s="30" t="s">
        <v>4815</v>
      </c>
      <c r="F524" s="31" t="s">
        <v>1302</v>
      </c>
      <c r="G524" s="43" t="s">
        <v>4820</v>
      </c>
      <c r="H524" s="34">
        <v>6</v>
      </c>
    </row>
    <row r="525" spans="1:8" ht="25.5" customHeight="1">
      <c r="A525" s="104"/>
      <c r="B525" s="97"/>
      <c r="C525" s="31" t="s">
        <v>1303</v>
      </c>
      <c r="D525" s="30" t="s">
        <v>3239</v>
      </c>
      <c r="E525" s="30" t="s">
        <v>4815</v>
      </c>
      <c r="F525" s="31" t="s">
        <v>1304</v>
      </c>
      <c r="G525" s="43" t="s">
        <v>1305</v>
      </c>
      <c r="H525" s="34">
        <v>6</v>
      </c>
    </row>
    <row r="526" spans="1:8" ht="25.5" customHeight="1">
      <c r="A526" s="104"/>
      <c r="B526" s="97"/>
      <c r="C526" s="103" t="s">
        <v>1306</v>
      </c>
      <c r="D526" s="30" t="s">
        <v>4441</v>
      </c>
      <c r="E526" s="30"/>
      <c r="F526" s="31"/>
      <c r="G526" s="43"/>
      <c r="H526" s="34">
        <f>SUM(H527:H528)</f>
        <v>8</v>
      </c>
    </row>
    <row r="527" spans="1:8" ht="25.5" customHeight="1">
      <c r="A527" s="104"/>
      <c r="B527" s="97"/>
      <c r="C527" s="103"/>
      <c r="D527" s="30" t="s">
        <v>3359</v>
      </c>
      <c r="E527" s="30" t="s">
        <v>4815</v>
      </c>
      <c r="F527" s="31" t="s">
        <v>1307</v>
      </c>
      <c r="G527" s="43" t="s">
        <v>1308</v>
      </c>
      <c r="H527" s="34">
        <v>6</v>
      </c>
    </row>
    <row r="528" spans="1:8" ht="25.5" customHeight="1">
      <c r="A528" s="104"/>
      <c r="B528" s="97"/>
      <c r="C528" s="103"/>
      <c r="D528" s="30" t="s">
        <v>4231</v>
      </c>
      <c r="E528" s="30" t="s">
        <v>4814</v>
      </c>
      <c r="F528" s="31" t="s">
        <v>1321</v>
      </c>
      <c r="G528" s="43" t="s">
        <v>1322</v>
      </c>
      <c r="H528" s="34">
        <v>2</v>
      </c>
    </row>
    <row r="529" spans="1:8" ht="25.5" customHeight="1">
      <c r="A529" s="104"/>
      <c r="B529" s="97"/>
      <c r="C529" s="103" t="s">
        <v>1309</v>
      </c>
      <c r="D529" s="30" t="s">
        <v>4441</v>
      </c>
      <c r="E529" s="30"/>
      <c r="F529" s="31"/>
      <c r="G529" s="43"/>
      <c r="H529" s="34">
        <f>SUM(H530:H532)</f>
        <v>6</v>
      </c>
    </row>
    <row r="530" spans="1:8" ht="25.5" customHeight="1">
      <c r="A530" s="104"/>
      <c r="B530" s="97"/>
      <c r="C530" s="103"/>
      <c r="D530" s="30" t="s">
        <v>4101</v>
      </c>
      <c r="E530" s="30" t="s">
        <v>4814</v>
      </c>
      <c r="F530" s="31" t="s">
        <v>1310</v>
      </c>
      <c r="G530" s="43" t="s">
        <v>1311</v>
      </c>
      <c r="H530" s="34">
        <v>2</v>
      </c>
    </row>
    <row r="531" spans="1:8" ht="25.5" customHeight="1">
      <c r="A531" s="104"/>
      <c r="B531" s="97"/>
      <c r="C531" s="103"/>
      <c r="D531" s="30" t="s">
        <v>4102</v>
      </c>
      <c r="E531" s="30" t="s">
        <v>4814</v>
      </c>
      <c r="F531" s="31" t="s">
        <v>1312</v>
      </c>
      <c r="G531" s="43" t="s">
        <v>1313</v>
      </c>
      <c r="H531" s="34">
        <v>2</v>
      </c>
    </row>
    <row r="532" spans="1:8" ht="25.5" customHeight="1">
      <c r="A532" s="104"/>
      <c r="B532" s="97"/>
      <c r="C532" s="103"/>
      <c r="D532" s="30" t="s">
        <v>4306</v>
      </c>
      <c r="E532" s="30" t="s">
        <v>4814</v>
      </c>
      <c r="F532" s="31" t="s">
        <v>1343</v>
      </c>
      <c r="G532" s="43" t="s">
        <v>1344</v>
      </c>
      <c r="H532" s="34">
        <v>2</v>
      </c>
    </row>
    <row r="533" spans="1:8" ht="25.5" customHeight="1">
      <c r="A533" s="104"/>
      <c r="B533" s="97"/>
      <c r="C533" s="31" t="s">
        <v>1314</v>
      </c>
      <c r="D533" s="30" t="s">
        <v>4223</v>
      </c>
      <c r="E533" s="30" t="s">
        <v>4814</v>
      </c>
      <c r="F533" s="31" t="s">
        <v>1315</v>
      </c>
      <c r="G533" s="43" t="s">
        <v>1316</v>
      </c>
      <c r="H533" s="34">
        <v>2</v>
      </c>
    </row>
    <row r="534" spans="1:8" ht="25.5" customHeight="1">
      <c r="A534" s="104"/>
      <c r="B534" s="97"/>
      <c r="C534" s="31" t="s">
        <v>1317</v>
      </c>
      <c r="D534" s="30" t="s">
        <v>4224</v>
      </c>
      <c r="E534" s="30" t="s">
        <v>4814</v>
      </c>
      <c r="F534" s="31" t="s">
        <v>4790</v>
      </c>
      <c r="G534" s="43" t="s">
        <v>1318</v>
      </c>
      <c r="H534" s="34">
        <v>2</v>
      </c>
    </row>
    <row r="535" spans="1:8" ht="25.5" customHeight="1">
      <c r="A535" s="104"/>
      <c r="B535" s="97"/>
      <c r="C535" s="31" t="s">
        <v>1319</v>
      </c>
      <c r="D535" s="30" t="s">
        <v>4228</v>
      </c>
      <c r="E535" s="30" t="s">
        <v>4814</v>
      </c>
      <c r="F535" s="31" t="s">
        <v>1319</v>
      </c>
      <c r="G535" s="43" t="s">
        <v>1320</v>
      </c>
      <c r="H535" s="34">
        <v>2</v>
      </c>
    </row>
    <row r="536" spans="1:8" ht="25.5" customHeight="1">
      <c r="A536" s="104"/>
      <c r="B536" s="97"/>
      <c r="C536" s="31" t="s">
        <v>1323</v>
      </c>
      <c r="D536" s="30" t="s">
        <v>4237</v>
      </c>
      <c r="E536" s="30" t="s">
        <v>4814</v>
      </c>
      <c r="F536" s="31" t="s">
        <v>1324</v>
      </c>
      <c r="G536" s="43" t="s">
        <v>1325</v>
      </c>
      <c r="H536" s="34">
        <v>2</v>
      </c>
    </row>
    <row r="537" spans="1:8" ht="25.5" customHeight="1">
      <c r="A537" s="104"/>
      <c r="B537" s="97"/>
      <c r="C537" s="31" t="s">
        <v>1326</v>
      </c>
      <c r="D537" s="30" t="s">
        <v>4247</v>
      </c>
      <c r="E537" s="30" t="s">
        <v>4814</v>
      </c>
      <c r="F537" s="31" t="s">
        <v>1327</v>
      </c>
      <c r="G537" s="43" t="s">
        <v>1328</v>
      </c>
      <c r="H537" s="34">
        <v>2</v>
      </c>
    </row>
    <row r="538" spans="1:8" ht="25.5" customHeight="1">
      <c r="A538" s="104"/>
      <c r="B538" s="97"/>
      <c r="C538" s="31" t="s">
        <v>1329</v>
      </c>
      <c r="D538" s="30" t="s">
        <v>4248</v>
      </c>
      <c r="E538" s="30" t="s">
        <v>4814</v>
      </c>
      <c r="F538" s="31" t="s">
        <v>1330</v>
      </c>
      <c r="G538" s="43" t="s">
        <v>1331</v>
      </c>
      <c r="H538" s="34">
        <v>2</v>
      </c>
    </row>
    <row r="539" spans="1:8" ht="25.5" customHeight="1">
      <c r="A539" s="104"/>
      <c r="B539" s="97"/>
      <c r="C539" s="31" t="s">
        <v>1332</v>
      </c>
      <c r="D539" s="30" t="s">
        <v>4265</v>
      </c>
      <c r="E539" s="30" t="s">
        <v>4814</v>
      </c>
      <c r="F539" s="31" t="s">
        <v>1333</v>
      </c>
      <c r="G539" s="43" t="s">
        <v>1334</v>
      </c>
      <c r="H539" s="34">
        <v>2</v>
      </c>
    </row>
    <row r="540" spans="1:8" ht="25.5" customHeight="1">
      <c r="A540" s="104"/>
      <c r="B540" s="97"/>
      <c r="C540" s="31" t="s">
        <v>1335</v>
      </c>
      <c r="D540" s="30" t="s">
        <v>4266</v>
      </c>
      <c r="E540" s="30" t="s">
        <v>4814</v>
      </c>
      <c r="F540" s="31" t="s">
        <v>1336</v>
      </c>
      <c r="G540" s="43" t="s">
        <v>1337</v>
      </c>
      <c r="H540" s="34">
        <v>2</v>
      </c>
    </row>
    <row r="541" spans="1:8" ht="25.5" customHeight="1">
      <c r="A541" s="104"/>
      <c r="B541" s="97"/>
      <c r="C541" s="31" t="s">
        <v>1338</v>
      </c>
      <c r="D541" s="30" t="s">
        <v>4304</v>
      </c>
      <c r="E541" s="30" t="s">
        <v>4814</v>
      </c>
      <c r="F541" s="64" t="s">
        <v>1339</v>
      </c>
      <c r="G541" s="43" t="s">
        <v>1340</v>
      </c>
      <c r="H541" s="34">
        <v>2</v>
      </c>
    </row>
    <row r="542" spans="1:8" ht="25.5" customHeight="1">
      <c r="A542" s="104"/>
      <c r="B542" s="97"/>
      <c r="C542" s="31" t="s">
        <v>4715</v>
      </c>
      <c r="D542" s="30" t="s">
        <v>4305</v>
      </c>
      <c r="E542" s="30" t="s">
        <v>4814</v>
      </c>
      <c r="F542" s="31" t="s">
        <v>1341</v>
      </c>
      <c r="G542" s="43" t="s">
        <v>1342</v>
      </c>
      <c r="H542" s="34">
        <v>2</v>
      </c>
    </row>
    <row r="543" spans="1:8" ht="25.5" customHeight="1">
      <c r="A543" s="104"/>
      <c r="B543" s="99" t="s">
        <v>4493</v>
      </c>
      <c r="C543" s="65" t="s">
        <v>4494</v>
      </c>
      <c r="D543" s="30"/>
      <c r="E543" s="30"/>
      <c r="F543" s="31"/>
      <c r="G543" s="43"/>
      <c r="H543" s="34">
        <f>SUM(H544:H547)</f>
        <v>12</v>
      </c>
    </row>
    <row r="544" spans="1:8" ht="25.5" customHeight="1">
      <c r="A544" s="104"/>
      <c r="B544" s="99"/>
      <c r="C544" s="31" t="s">
        <v>1545</v>
      </c>
      <c r="D544" s="30" t="s">
        <v>3280</v>
      </c>
      <c r="E544" s="30" t="s">
        <v>4815</v>
      </c>
      <c r="F544" s="31" t="s">
        <v>1545</v>
      </c>
      <c r="G544" s="43" t="s">
        <v>1546</v>
      </c>
      <c r="H544" s="34">
        <v>6</v>
      </c>
    </row>
    <row r="545" spans="1:8" ht="25.5" customHeight="1">
      <c r="A545" s="104"/>
      <c r="B545" s="99"/>
      <c r="C545" s="31" t="s">
        <v>1547</v>
      </c>
      <c r="D545" s="30" t="s">
        <v>4229</v>
      </c>
      <c r="E545" s="30" t="s">
        <v>4814</v>
      </c>
      <c r="F545" s="31" t="s">
        <v>1548</v>
      </c>
      <c r="G545" s="43" t="s">
        <v>1549</v>
      </c>
      <c r="H545" s="34">
        <v>2</v>
      </c>
    </row>
    <row r="546" spans="1:8" ht="25.5" customHeight="1">
      <c r="A546" s="104"/>
      <c r="B546" s="99"/>
      <c r="C546" s="31" t="s">
        <v>1550</v>
      </c>
      <c r="D546" s="30" t="s">
        <v>4230</v>
      </c>
      <c r="E546" s="30" t="s">
        <v>4814</v>
      </c>
      <c r="F546" s="31" t="s">
        <v>1551</v>
      </c>
      <c r="G546" s="43" t="s">
        <v>1552</v>
      </c>
      <c r="H546" s="34">
        <v>2</v>
      </c>
    </row>
    <row r="547" spans="1:8" ht="25.5" customHeight="1">
      <c r="A547" s="104"/>
      <c r="B547" s="99"/>
      <c r="C547" s="31" t="s">
        <v>1553</v>
      </c>
      <c r="D547" s="30" t="s">
        <v>4246</v>
      </c>
      <c r="E547" s="30" t="s">
        <v>4814</v>
      </c>
      <c r="F547" s="31" t="s">
        <v>1554</v>
      </c>
      <c r="G547" s="43" t="s">
        <v>1555</v>
      </c>
      <c r="H547" s="34">
        <v>2</v>
      </c>
    </row>
    <row r="548" spans="1:8" ht="25.5" customHeight="1">
      <c r="A548" s="104"/>
      <c r="B548" s="34" t="s">
        <v>79</v>
      </c>
      <c r="C548" s="31" t="s">
        <v>220</v>
      </c>
      <c r="D548" s="30" t="s">
        <v>4299</v>
      </c>
      <c r="E548" s="30" t="s">
        <v>4814</v>
      </c>
      <c r="F548" s="31" t="s">
        <v>1603</v>
      </c>
      <c r="G548" s="43" t="s">
        <v>1604</v>
      </c>
      <c r="H548" s="34">
        <v>2</v>
      </c>
    </row>
    <row r="549" spans="1:8" ht="25.5" customHeight="1">
      <c r="A549" s="104"/>
      <c r="B549" s="99" t="s">
        <v>4499</v>
      </c>
      <c r="C549" s="65" t="s">
        <v>4500</v>
      </c>
      <c r="D549" s="30"/>
      <c r="E549" s="30"/>
      <c r="F549" s="63"/>
      <c r="G549" s="43"/>
      <c r="H549" s="34">
        <f>SUM(H550,H551,H554:H556)</f>
        <v>16</v>
      </c>
    </row>
    <row r="550" spans="1:8" ht="25.5" customHeight="1">
      <c r="A550" s="104"/>
      <c r="B550" s="99"/>
      <c r="C550" s="31" t="s">
        <v>1580</v>
      </c>
      <c r="D550" s="30" t="s">
        <v>3272</v>
      </c>
      <c r="E550" s="30" t="s">
        <v>4815</v>
      </c>
      <c r="F550" s="31" t="s">
        <v>1581</v>
      </c>
      <c r="G550" s="43" t="s">
        <v>1582</v>
      </c>
      <c r="H550" s="34">
        <v>6</v>
      </c>
    </row>
    <row r="551" spans="1:8" ht="25.5" customHeight="1">
      <c r="A551" s="104"/>
      <c r="B551" s="99"/>
      <c r="C551" s="103" t="s">
        <v>1583</v>
      </c>
      <c r="D551" s="30" t="s">
        <v>4441</v>
      </c>
      <c r="E551" s="30"/>
      <c r="F551" s="31"/>
      <c r="G551" s="43"/>
      <c r="H551" s="34">
        <f>SUM(H552:H553)</f>
        <v>4</v>
      </c>
    </row>
    <row r="552" spans="1:8" ht="25.5" customHeight="1">
      <c r="A552" s="104"/>
      <c r="B552" s="99"/>
      <c r="C552" s="103"/>
      <c r="D552" s="30" t="s">
        <v>4244</v>
      </c>
      <c r="E552" s="30" t="s">
        <v>4814</v>
      </c>
      <c r="F552" s="31" t="s">
        <v>1584</v>
      </c>
      <c r="G552" s="44" t="s">
        <v>1585</v>
      </c>
      <c r="H552" s="34">
        <v>2</v>
      </c>
    </row>
    <row r="553" spans="1:8" ht="25.5" customHeight="1">
      <c r="A553" s="104"/>
      <c r="B553" s="99"/>
      <c r="C553" s="103"/>
      <c r="D553" s="30" t="s">
        <v>4245</v>
      </c>
      <c r="E553" s="30" t="s">
        <v>4814</v>
      </c>
      <c r="F553" s="31" t="s">
        <v>1586</v>
      </c>
      <c r="G553" s="43" t="s">
        <v>1587</v>
      </c>
      <c r="H553" s="34">
        <v>2</v>
      </c>
    </row>
    <row r="554" spans="1:8" ht="25.5" customHeight="1">
      <c r="A554" s="104"/>
      <c r="B554" s="99"/>
      <c r="C554" s="31" t="s">
        <v>4717</v>
      </c>
      <c r="D554" s="30" t="s">
        <v>4264</v>
      </c>
      <c r="E554" s="30" t="s">
        <v>4814</v>
      </c>
      <c r="F554" s="31" t="s">
        <v>1588</v>
      </c>
      <c r="G554" s="43" t="s">
        <v>1589</v>
      </c>
      <c r="H554" s="34">
        <v>2</v>
      </c>
    </row>
    <row r="555" spans="1:8" ht="25.5" customHeight="1">
      <c r="A555" s="104"/>
      <c r="B555" s="99"/>
      <c r="C555" s="31" t="s">
        <v>4718</v>
      </c>
      <c r="D555" s="30" t="s">
        <v>4307</v>
      </c>
      <c r="E555" s="30" t="s">
        <v>4814</v>
      </c>
      <c r="F555" s="31" t="s">
        <v>1590</v>
      </c>
      <c r="G555" s="43" t="s">
        <v>1591</v>
      </c>
      <c r="H555" s="34">
        <v>2</v>
      </c>
    </row>
    <row r="556" spans="1:8" ht="25.5" customHeight="1">
      <c r="A556" s="104"/>
      <c r="B556" s="99"/>
      <c r="C556" s="31" t="s">
        <v>4719</v>
      </c>
      <c r="D556" s="30" t="s">
        <v>4310</v>
      </c>
      <c r="E556" s="30" t="s">
        <v>4814</v>
      </c>
      <c r="F556" s="31" t="s">
        <v>1592</v>
      </c>
      <c r="G556" s="43" t="s">
        <v>1593</v>
      </c>
      <c r="H556" s="34">
        <v>2</v>
      </c>
    </row>
    <row r="557" spans="1:8" ht="25.5" customHeight="1">
      <c r="A557" s="104"/>
      <c r="B557" s="99" t="s">
        <v>4497</v>
      </c>
      <c r="C557" s="65" t="s">
        <v>4498</v>
      </c>
      <c r="D557" s="30"/>
      <c r="E557" s="30"/>
      <c r="F557" s="31"/>
      <c r="G557" s="43"/>
      <c r="H557" s="34">
        <f>SUM(H558:H560)</f>
        <v>14</v>
      </c>
    </row>
    <row r="558" spans="1:8" ht="25.5" customHeight="1">
      <c r="A558" s="104"/>
      <c r="B558" s="99"/>
      <c r="C558" s="31" t="s">
        <v>1572</v>
      </c>
      <c r="D558" s="30" t="s">
        <v>3243</v>
      </c>
      <c r="E558" s="34" t="s">
        <v>4815</v>
      </c>
      <c r="F558" s="31" t="s">
        <v>1573</v>
      </c>
      <c r="G558" s="43" t="s">
        <v>1574</v>
      </c>
      <c r="H558" s="34">
        <v>6</v>
      </c>
    </row>
    <row r="559" spans="1:8" ht="25.5" customHeight="1">
      <c r="A559" s="104"/>
      <c r="B559" s="99"/>
      <c r="C559" s="31" t="s">
        <v>1575</v>
      </c>
      <c r="D559" s="30" t="s">
        <v>3357</v>
      </c>
      <c r="E559" s="30" t="s">
        <v>4815</v>
      </c>
      <c r="F559" s="31" t="s">
        <v>1576</v>
      </c>
      <c r="G559" s="43" t="s">
        <v>1577</v>
      </c>
      <c r="H559" s="34">
        <v>6</v>
      </c>
    </row>
    <row r="560" spans="1:8" ht="25.5" customHeight="1">
      <c r="A560" s="104"/>
      <c r="B560" s="99"/>
      <c r="C560" s="63" t="s">
        <v>4716</v>
      </c>
      <c r="D560" s="30" t="s">
        <v>4243</v>
      </c>
      <c r="E560" s="30" t="s">
        <v>4814</v>
      </c>
      <c r="F560" s="63" t="s">
        <v>1578</v>
      </c>
      <c r="G560" s="43" t="s">
        <v>1579</v>
      </c>
      <c r="H560" s="34">
        <v>2</v>
      </c>
    </row>
    <row r="561" spans="1:8" ht="25.5" customHeight="1">
      <c r="A561" s="104"/>
      <c r="B561" s="99" t="s">
        <v>4501</v>
      </c>
      <c r="C561" s="65" t="s">
        <v>4502</v>
      </c>
      <c r="D561" s="30"/>
      <c r="E561" s="30"/>
      <c r="F561" s="31"/>
      <c r="G561" s="43"/>
      <c r="H561" s="34">
        <f>SUM(H562:H564)</f>
        <v>10</v>
      </c>
    </row>
    <row r="562" spans="1:8" ht="25.5" customHeight="1">
      <c r="A562" s="104"/>
      <c r="B562" s="99"/>
      <c r="C562" s="31" t="s">
        <v>1594</v>
      </c>
      <c r="D562" s="30" t="s">
        <v>3298</v>
      </c>
      <c r="E562" s="30" t="s">
        <v>4815</v>
      </c>
      <c r="F562" s="31" t="s">
        <v>1595</v>
      </c>
      <c r="G562" s="43" t="s">
        <v>1596</v>
      </c>
      <c r="H562" s="34">
        <v>6</v>
      </c>
    </row>
    <row r="563" spans="1:8" ht="25.5" customHeight="1">
      <c r="A563" s="104"/>
      <c r="B563" s="99"/>
      <c r="C563" s="31" t="s">
        <v>1597</v>
      </c>
      <c r="D563" s="30" t="s">
        <v>4226</v>
      </c>
      <c r="E563" s="30" t="s">
        <v>4814</v>
      </c>
      <c r="F563" s="31" t="s">
        <v>1598</v>
      </c>
      <c r="G563" s="43" t="s">
        <v>1599</v>
      </c>
      <c r="H563" s="34">
        <v>2</v>
      </c>
    </row>
    <row r="564" spans="1:8" ht="25.5" customHeight="1">
      <c r="A564" s="104"/>
      <c r="B564" s="99"/>
      <c r="C564" s="31" t="s">
        <v>1600</v>
      </c>
      <c r="D564" s="30" t="s">
        <v>4227</v>
      </c>
      <c r="E564" s="30" t="s">
        <v>4814</v>
      </c>
      <c r="F564" s="31" t="s">
        <v>1601</v>
      </c>
      <c r="G564" s="43" t="s">
        <v>1602</v>
      </c>
      <c r="H564" s="34">
        <v>2</v>
      </c>
    </row>
    <row r="565" spans="1:8" ht="25.5" customHeight="1">
      <c r="A565" s="104"/>
      <c r="B565" s="99" t="s">
        <v>4481</v>
      </c>
      <c r="C565" s="65" t="s">
        <v>4482</v>
      </c>
      <c r="D565" s="30"/>
      <c r="E565" s="30"/>
      <c r="F565" s="31"/>
      <c r="G565" s="43"/>
      <c r="H565" s="34">
        <f>SUM(H566:H570)</f>
        <v>18</v>
      </c>
    </row>
    <row r="566" spans="1:8" ht="25.5" customHeight="1">
      <c r="A566" s="104"/>
      <c r="B566" s="99"/>
      <c r="C566" s="31" t="s">
        <v>1380</v>
      </c>
      <c r="D566" s="30" t="s">
        <v>3302</v>
      </c>
      <c r="E566" s="30" t="s">
        <v>4815</v>
      </c>
      <c r="F566" s="31" t="s">
        <v>1381</v>
      </c>
      <c r="G566" s="43" t="s">
        <v>1382</v>
      </c>
      <c r="H566" s="34">
        <v>6</v>
      </c>
    </row>
    <row r="567" spans="1:8" ht="25.5" customHeight="1">
      <c r="A567" s="104"/>
      <c r="B567" s="99"/>
      <c r="C567" s="31" t="s">
        <v>1383</v>
      </c>
      <c r="D567" s="30" t="s">
        <v>3365</v>
      </c>
      <c r="E567" s="30" t="s">
        <v>4815</v>
      </c>
      <c r="F567" s="31" t="s">
        <v>1384</v>
      </c>
      <c r="G567" s="43" t="s">
        <v>1385</v>
      </c>
      <c r="H567" s="34">
        <v>6</v>
      </c>
    </row>
    <row r="568" spans="1:8" ht="25.5" customHeight="1">
      <c r="A568" s="104"/>
      <c r="B568" s="99"/>
      <c r="C568" s="31" t="s">
        <v>1386</v>
      </c>
      <c r="D568" s="30" t="s">
        <v>4301</v>
      </c>
      <c r="E568" s="30" t="s">
        <v>4814</v>
      </c>
      <c r="F568" s="31" t="s">
        <v>1387</v>
      </c>
      <c r="G568" s="43" t="s">
        <v>1388</v>
      </c>
      <c r="H568" s="34">
        <v>2</v>
      </c>
    </row>
    <row r="569" spans="1:8" ht="25.5" customHeight="1">
      <c r="A569" s="104"/>
      <c r="B569" s="99"/>
      <c r="C569" s="31" t="s">
        <v>1389</v>
      </c>
      <c r="D569" s="30" t="s">
        <v>4302</v>
      </c>
      <c r="E569" s="30" t="s">
        <v>4814</v>
      </c>
      <c r="F569" s="31" t="s">
        <v>1390</v>
      </c>
      <c r="G569" s="43" t="s">
        <v>1391</v>
      </c>
      <c r="H569" s="34">
        <v>2</v>
      </c>
    </row>
    <row r="570" spans="1:8" ht="25.5" customHeight="1">
      <c r="A570" s="104"/>
      <c r="B570" s="99"/>
      <c r="C570" s="31" t="s">
        <v>1392</v>
      </c>
      <c r="D570" s="30" t="s">
        <v>4303</v>
      </c>
      <c r="E570" s="30" t="s">
        <v>4814</v>
      </c>
      <c r="F570" s="31" t="s">
        <v>1393</v>
      </c>
      <c r="G570" s="43" t="s">
        <v>1394</v>
      </c>
      <c r="H570" s="34">
        <v>2</v>
      </c>
    </row>
    <row r="571" spans="1:8" ht="25.5" customHeight="1">
      <c r="A571" s="104"/>
      <c r="B571" s="99" t="s">
        <v>4485</v>
      </c>
      <c r="C571" s="65" t="s">
        <v>4486</v>
      </c>
      <c r="D571" s="30"/>
      <c r="E571" s="30"/>
      <c r="F571" s="31"/>
      <c r="G571" s="43"/>
      <c r="H571" s="34">
        <f>SUM(H572:H589)</f>
        <v>48</v>
      </c>
    </row>
    <row r="572" spans="1:8" ht="25.5" customHeight="1">
      <c r="A572" s="104"/>
      <c r="B572" s="99"/>
      <c r="C572" s="31" t="s">
        <v>1412</v>
      </c>
      <c r="D572" s="30" t="s">
        <v>3278</v>
      </c>
      <c r="E572" s="30" t="s">
        <v>4815</v>
      </c>
      <c r="F572" s="31" t="s">
        <v>1413</v>
      </c>
      <c r="G572" s="43" t="s">
        <v>1414</v>
      </c>
      <c r="H572" s="34">
        <v>6</v>
      </c>
    </row>
    <row r="573" spans="1:8" ht="25.5" customHeight="1">
      <c r="A573" s="104"/>
      <c r="B573" s="99"/>
      <c r="C573" s="31" t="s">
        <v>1415</v>
      </c>
      <c r="D573" s="30" t="s">
        <v>3290</v>
      </c>
      <c r="E573" s="30" t="s">
        <v>4815</v>
      </c>
      <c r="F573" s="31" t="s">
        <v>1416</v>
      </c>
      <c r="G573" s="43" t="s">
        <v>1417</v>
      </c>
      <c r="H573" s="34">
        <v>6</v>
      </c>
    </row>
    <row r="574" spans="1:8" ht="25.5" customHeight="1">
      <c r="A574" s="104"/>
      <c r="B574" s="99"/>
      <c r="C574" s="31" t="s">
        <v>1418</v>
      </c>
      <c r="D574" s="30" t="s">
        <v>3322</v>
      </c>
      <c r="E574" s="30" t="s">
        <v>4815</v>
      </c>
      <c r="F574" s="31" t="s">
        <v>1419</v>
      </c>
      <c r="G574" s="43" t="s">
        <v>1420</v>
      </c>
      <c r="H574" s="34">
        <v>6</v>
      </c>
    </row>
    <row r="575" spans="1:8" ht="25.5" customHeight="1">
      <c r="A575" s="104"/>
      <c r="B575" s="99"/>
      <c r="C575" s="67" t="s">
        <v>1421</v>
      </c>
      <c r="D575" s="30" t="s">
        <v>4249</v>
      </c>
      <c r="E575" s="30" t="s">
        <v>4814</v>
      </c>
      <c r="F575" s="66" t="s">
        <v>1422</v>
      </c>
      <c r="G575" s="45" t="s">
        <v>1423</v>
      </c>
      <c r="H575" s="34">
        <v>2</v>
      </c>
    </row>
    <row r="576" spans="1:8" ht="25.5" customHeight="1">
      <c r="A576" s="104"/>
      <c r="B576" s="99"/>
      <c r="C576" s="67" t="s">
        <v>1424</v>
      </c>
      <c r="D576" s="30" t="s">
        <v>4250</v>
      </c>
      <c r="E576" s="30" t="s">
        <v>4814</v>
      </c>
      <c r="F576" s="67" t="s">
        <v>1425</v>
      </c>
      <c r="G576" s="45" t="s">
        <v>1426</v>
      </c>
      <c r="H576" s="34">
        <v>2</v>
      </c>
    </row>
    <row r="577" spans="1:8" ht="25.5" customHeight="1">
      <c r="A577" s="104"/>
      <c r="B577" s="99"/>
      <c r="C577" s="68" t="s">
        <v>1427</v>
      </c>
      <c r="D577" s="30" t="s">
        <v>4251</v>
      </c>
      <c r="E577" s="30" t="s">
        <v>4814</v>
      </c>
      <c r="F577" s="68" t="s">
        <v>1428</v>
      </c>
      <c r="G577" s="46" t="s">
        <v>1429</v>
      </c>
      <c r="H577" s="34">
        <v>2</v>
      </c>
    </row>
    <row r="578" spans="1:8" ht="25.5" customHeight="1">
      <c r="A578" s="104"/>
      <c r="B578" s="99"/>
      <c r="C578" s="69" t="s">
        <v>1430</v>
      </c>
      <c r="D578" s="30" t="s">
        <v>4252</v>
      </c>
      <c r="E578" s="30" t="s">
        <v>4814</v>
      </c>
      <c r="F578" s="69" t="s">
        <v>1431</v>
      </c>
      <c r="G578" s="47" t="s">
        <v>1432</v>
      </c>
      <c r="H578" s="34">
        <v>2</v>
      </c>
    </row>
    <row r="579" spans="1:8" ht="25.5" customHeight="1">
      <c r="A579" s="104"/>
      <c r="B579" s="99"/>
      <c r="C579" s="70" t="s">
        <v>1433</v>
      </c>
      <c r="D579" s="30" t="s">
        <v>4253</v>
      </c>
      <c r="E579" s="30" t="s">
        <v>4814</v>
      </c>
      <c r="F579" s="70" t="s">
        <v>1434</v>
      </c>
      <c r="G579" s="48" t="s">
        <v>1435</v>
      </c>
      <c r="H579" s="34">
        <v>2</v>
      </c>
    </row>
    <row r="580" spans="1:8" ht="25.5" customHeight="1">
      <c r="A580" s="104"/>
      <c r="B580" s="99"/>
      <c r="C580" s="71" t="s">
        <v>1436</v>
      </c>
      <c r="D580" s="30" t="s">
        <v>4254</v>
      </c>
      <c r="E580" s="30" t="s">
        <v>4814</v>
      </c>
      <c r="F580" s="71" t="s">
        <v>1437</v>
      </c>
      <c r="G580" s="49" t="s">
        <v>1438</v>
      </c>
      <c r="H580" s="34">
        <v>2</v>
      </c>
    </row>
    <row r="581" spans="1:8" ht="25.5" customHeight="1">
      <c r="A581" s="104"/>
      <c r="B581" s="99"/>
      <c r="C581" s="31" t="s">
        <v>1439</v>
      </c>
      <c r="D581" s="30" t="s">
        <v>4255</v>
      </c>
      <c r="E581" s="30" t="s">
        <v>4814</v>
      </c>
      <c r="F581" s="31" t="s">
        <v>1439</v>
      </c>
      <c r="G581" s="43" t="s">
        <v>1440</v>
      </c>
      <c r="H581" s="34">
        <v>2</v>
      </c>
    </row>
    <row r="582" spans="1:8" ht="25.5" customHeight="1">
      <c r="A582" s="104"/>
      <c r="B582" s="99"/>
      <c r="C582" s="72" t="s">
        <v>1441</v>
      </c>
      <c r="D582" s="30" t="s">
        <v>4256</v>
      </c>
      <c r="E582" s="30" t="s">
        <v>4814</v>
      </c>
      <c r="F582" s="72" t="s">
        <v>1442</v>
      </c>
      <c r="G582" s="50" t="s">
        <v>1443</v>
      </c>
      <c r="H582" s="34">
        <v>2</v>
      </c>
    </row>
    <row r="583" spans="1:8" ht="25.5" customHeight="1">
      <c r="A583" s="104"/>
      <c r="B583" s="99"/>
      <c r="C583" s="73" t="s">
        <v>1444</v>
      </c>
      <c r="D583" s="30" t="s">
        <v>4257</v>
      </c>
      <c r="E583" s="30" t="s">
        <v>4814</v>
      </c>
      <c r="F583" s="73" t="s">
        <v>1444</v>
      </c>
      <c r="G583" s="51" t="s">
        <v>1445</v>
      </c>
      <c r="H583" s="34">
        <v>2</v>
      </c>
    </row>
    <row r="584" spans="1:8" ht="25.5" customHeight="1">
      <c r="A584" s="104"/>
      <c r="B584" s="99"/>
      <c r="C584" s="74" t="s">
        <v>1446</v>
      </c>
      <c r="D584" s="30" t="s">
        <v>4258</v>
      </c>
      <c r="E584" s="30" t="s">
        <v>4814</v>
      </c>
      <c r="F584" s="74" t="s">
        <v>1447</v>
      </c>
      <c r="G584" s="52" t="s">
        <v>1448</v>
      </c>
      <c r="H584" s="34">
        <v>2</v>
      </c>
    </row>
    <row r="585" spans="1:8" ht="25.5" customHeight="1">
      <c r="A585" s="104"/>
      <c r="B585" s="99"/>
      <c r="C585" s="75" t="s">
        <v>1449</v>
      </c>
      <c r="D585" s="30" t="s">
        <v>4259</v>
      </c>
      <c r="E585" s="30" t="s">
        <v>4814</v>
      </c>
      <c r="F585" s="75" t="s">
        <v>1450</v>
      </c>
      <c r="G585" s="53" t="s">
        <v>1451</v>
      </c>
      <c r="H585" s="34">
        <v>2</v>
      </c>
    </row>
    <row r="586" spans="1:8" ht="25.5" customHeight="1">
      <c r="A586" s="104"/>
      <c r="B586" s="99"/>
      <c r="C586" s="76" t="s">
        <v>1452</v>
      </c>
      <c r="D586" s="30" t="s">
        <v>4260</v>
      </c>
      <c r="E586" s="30" t="s">
        <v>4814</v>
      </c>
      <c r="F586" s="76" t="s">
        <v>1452</v>
      </c>
      <c r="G586" s="54" t="s">
        <v>1453</v>
      </c>
      <c r="H586" s="34">
        <v>2</v>
      </c>
    </row>
    <row r="587" spans="1:8" ht="25.5" customHeight="1">
      <c r="A587" s="104"/>
      <c r="B587" s="99"/>
      <c r="C587" s="77" t="s">
        <v>1454</v>
      </c>
      <c r="D587" s="30" t="s">
        <v>4261</v>
      </c>
      <c r="E587" s="30" t="s">
        <v>4814</v>
      </c>
      <c r="F587" s="77" t="s">
        <v>1455</v>
      </c>
      <c r="G587" s="55" t="s">
        <v>1456</v>
      </c>
      <c r="H587" s="34">
        <v>2</v>
      </c>
    </row>
    <row r="588" spans="1:8" ht="25.5" customHeight="1">
      <c r="A588" s="104"/>
      <c r="B588" s="99"/>
      <c r="C588" s="31" t="s">
        <v>1457</v>
      </c>
      <c r="D588" s="30" t="s">
        <v>4300</v>
      </c>
      <c r="E588" s="30" t="s">
        <v>4814</v>
      </c>
      <c r="F588" s="31" t="s">
        <v>1458</v>
      </c>
      <c r="G588" s="43" t="s">
        <v>1459</v>
      </c>
      <c r="H588" s="34">
        <v>2</v>
      </c>
    </row>
    <row r="589" spans="1:8" ht="25.5" customHeight="1">
      <c r="A589" s="104"/>
      <c r="B589" s="99"/>
      <c r="C589" s="31" t="s">
        <v>1460</v>
      </c>
      <c r="D589" s="30" t="s">
        <v>4309</v>
      </c>
      <c r="E589" s="30" t="s">
        <v>4814</v>
      </c>
      <c r="F589" s="31" t="s">
        <v>1461</v>
      </c>
      <c r="G589" s="56" t="s">
        <v>1462</v>
      </c>
      <c r="H589" s="34">
        <v>2</v>
      </c>
    </row>
    <row r="590" spans="1:8" ht="25.5" customHeight="1">
      <c r="A590" s="104"/>
      <c r="B590" s="97" t="s">
        <v>4489</v>
      </c>
      <c r="C590" s="65" t="s">
        <v>4490</v>
      </c>
      <c r="D590" s="30"/>
      <c r="E590" s="30"/>
      <c r="F590" s="31"/>
      <c r="G590" s="43"/>
      <c r="H590" s="34">
        <f>SUM(H591:H596)</f>
        <v>12</v>
      </c>
    </row>
    <row r="591" spans="1:8" ht="25.5" customHeight="1">
      <c r="A591" s="104"/>
      <c r="B591" s="97"/>
      <c r="C591" s="31" t="s">
        <v>1474</v>
      </c>
      <c r="D591" s="30" t="s">
        <v>4278</v>
      </c>
      <c r="E591" s="30" t="s">
        <v>4814</v>
      </c>
      <c r="F591" s="31" t="s">
        <v>1475</v>
      </c>
      <c r="G591" s="43" t="s">
        <v>1476</v>
      </c>
      <c r="H591" s="34">
        <v>2</v>
      </c>
    </row>
    <row r="592" spans="1:8" ht="25.5" customHeight="1">
      <c r="A592" s="104"/>
      <c r="B592" s="97"/>
      <c r="C592" s="31" t="s">
        <v>1477</v>
      </c>
      <c r="D592" s="30" t="s">
        <v>4279</v>
      </c>
      <c r="E592" s="30" t="s">
        <v>4814</v>
      </c>
      <c r="F592" s="31" t="s">
        <v>1478</v>
      </c>
      <c r="G592" s="43" t="s">
        <v>1479</v>
      </c>
      <c r="H592" s="34">
        <v>2</v>
      </c>
    </row>
    <row r="593" spans="1:8" ht="25.5" customHeight="1">
      <c r="A593" s="104"/>
      <c r="B593" s="97"/>
      <c r="C593" s="31" t="s">
        <v>1480</v>
      </c>
      <c r="D593" s="30" t="s">
        <v>4280</v>
      </c>
      <c r="E593" s="30" t="s">
        <v>4814</v>
      </c>
      <c r="F593" s="31" t="s">
        <v>1481</v>
      </c>
      <c r="G593" s="43" t="s">
        <v>1482</v>
      </c>
      <c r="H593" s="34">
        <v>2</v>
      </c>
    </row>
    <row r="594" spans="1:8" ht="25.5" customHeight="1">
      <c r="A594" s="104"/>
      <c r="B594" s="97"/>
      <c r="C594" s="31" t="s">
        <v>1483</v>
      </c>
      <c r="D594" s="30" t="s">
        <v>4281</v>
      </c>
      <c r="E594" s="30" t="s">
        <v>4814</v>
      </c>
      <c r="F594" s="31" t="s">
        <v>1484</v>
      </c>
      <c r="G594" s="43" t="s">
        <v>1485</v>
      </c>
      <c r="H594" s="34">
        <v>2</v>
      </c>
    </row>
    <row r="595" spans="1:8" ht="25.5" customHeight="1">
      <c r="A595" s="104"/>
      <c r="B595" s="97"/>
      <c r="C595" s="31" t="s">
        <v>1486</v>
      </c>
      <c r="D595" s="30" t="s">
        <v>4282</v>
      </c>
      <c r="E595" s="30" t="s">
        <v>4814</v>
      </c>
      <c r="F595" s="31" t="s">
        <v>1487</v>
      </c>
      <c r="G595" s="43" t="s">
        <v>1488</v>
      </c>
      <c r="H595" s="34">
        <v>2</v>
      </c>
    </row>
    <row r="596" spans="1:8" ht="25.5" customHeight="1">
      <c r="A596" s="104"/>
      <c r="B596" s="97"/>
      <c r="C596" s="31" t="s">
        <v>1489</v>
      </c>
      <c r="D596" s="30" t="s">
        <v>4283</v>
      </c>
      <c r="E596" s="30" t="s">
        <v>4814</v>
      </c>
      <c r="F596" s="31" t="s">
        <v>1490</v>
      </c>
      <c r="G596" s="43" t="s">
        <v>1491</v>
      </c>
      <c r="H596" s="34">
        <v>2</v>
      </c>
    </row>
    <row r="597" spans="1:8" ht="25.5" customHeight="1">
      <c r="A597" s="104"/>
      <c r="B597" s="99" t="s">
        <v>4487</v>
      </c>
      <c r="C597" s="65" t="s">
        <v>4488</v>
      </c>
      <c r="D597" s="30"/>
      <c r="E597" s="30"/>
      <c r="F597" s="31"/>
      <c r="G597" s="56"/>
      <c r="H597" s="34">
        <f>SUM(H598:H601)</f>
        <v>12</v>
      </c>
    </row>
    <row r="598" spans="1:8" ht="25.5" customHeight="1">
      <c r="A598" s="104"/>
      <c r="B598" s="99"/>
      <c r="C598" s="31" t="s">
        <v>1463</v>
      </c>
      <c r="D598" s="30" t="s">
        <v>3364</v>
      </c>
      <c r="E598" s="30" t="s">
        <v>4815</v>
      </c>
      <c r="F598" s="31" t="s">
        <v>1464</v>
      </c>
      <c r="G598" s="43" t="s">
        <v>1465</v>
      </c>
      <c r="H598" s="34">
        <v>6</v>
      </c>
    </row>
    <row r="599" spans="1:8" ht="25.5" customHeight="1">
      <c r="A599" s="104"/>
      <c r="B599" s="99"/>
      <c r="C599" s="31" t="s">
        <v>1466</v>
      </c>
      <c r="D599" s="30" t="s">
        <v>4225</v>
      </c>
      <c r="E599" s="30" t="s">
        <v>4814</v>
      </c>
      <c r="F599" s="64" t="s">
        <v>504</v>
      </c>
      <c r="G599" s="43" t="s">
        <v>1467</v>
      </c>
      <c r="H599" s="34">
        <v>2</v>
      </c>
    </row>
    <row r="600" spans="1:8" ht="25.5" customHeight="1">
      <c r="A600" s="104"/>
      <c r="B600" s="99"/>
      <c r="C600" s="64" t="s">
        <v>1468</v>
      </c>
      <c r="D600" s="30" t="s">
        <v>4262</v>
      </c>
      <c r="E600" s="30" t="s">
        <v>4814</v>
      </c>
      <c r="F600" s="64" t="s">
        <v>1469</v>
      </c>
      <c r="G600" s="43" t="s">
        <v>1470</v>
      </c>
      <c r="H600" s="34">
        <v>2</v>
      </c>
    </row>
    <row r="601" spans="1:8" ht="25.5" customHeight="1">
      <c r="A601" s="104"/>
      <c r="B601" s="99"/>
      <c r="C601" s="31" t="s">
        <v>1471</v>
      </c>
      <c r="D601" s="30" t="s">
        <v>4263</v>
      </c>
      <c r="E601" s="30" t="s">
        <v>4814</v>
      </c>
      <c r="F601" s="31" t="s">
        <v>1472</v>
      </c>
      <c r="G601" s="43" t="s">
        <v>1473</v>
      </c>
      <c r="H601" s="34">
        <v>2</v>
      </c>
    </row>
    <row r="602" spans="1:8" ht="25.5" customHeight="1">
      <c r="A602" s="104"/>
      <c r="B602" s="99" t="s">
        <v>4483</v>
      </c>
      <c r="C602" s="65" t="s">
        <v>4484</v>
      </c>
      <c r="D602" s="30"/>
      <c r="E602" s="30"/>
      <c r="F602" s="31"/>
      <c r="G602" s="43"/>
      <c r="H602" s="34">
        <f>SUM(H603:H605,H606,H609)</f>
        <v>16</v>
      </c>
    </row>
    <row r="603" spans="1:8" ht="25.5" customHeight="1">
      <c r="A603" s="104"/>
      <c r="B603" s="99"/>
      <c r="C603" s="31" t="s">
        <v>1395</v>
      </c>
      <c r="D603" s="30" t="s">
        <v>3354</v>
      </c>
      <c r="E603" s="34" t="s">
        <v>4815</v>
      </c>
      <c r="F603" s="31" t="s">
        <v>1396</v>
      </c>
      <c r="G603" s="43" t="s">
        <v>1397</v>
      </c>
      <c r="H603" s="34">
        <v>6</v>
      </c>
    </row>
    <row r="604" spans="1:8" ht="25.5" customHeight="1">
      <c r="A604" s="104"/>
      <c r="B604" s="99"/>
      <c r="C604" s="31" t="s">
        <v>1398</v>
      </c>
      <c r="D604" s="30" t="s">
        <v>4238</v>
      </c>
      <c r="E604" s="30" t="s">
        <v>4814</v>
      </c>
      <c r="F604" s="31" t="s">
        <v>1399</v>
      </c>
      <c r="G604" s="43" t="s">
        <v>1400</v>
      </c>
      <c r="H604" s="34">
        <v>2</v>
      </c>
    </row>
    <row r="605" spans="1:8" ht="25.5" customHeight="1">
      <c r="A605" s="104"/>
      <c r="B605" s="99"/>
      <c r="C605" s="31" t="s">
        <v>1401</v>
      </c>
      <c r="D605" s="30" t="s">
        <v>4239</v>
      </c>
      <c r="E605" s="30" t="s">
        <v>4814</v>
      </c>
      <c r="F605" s="31" t="s">
        <v>1402</v>
      </c>
      <c r="G605" s="43" t="s">
        <v>1403</v>
      </c>
      <c r="H605" s="34">
        <v>2</v>
      </c>
    </row>
    <row r="606" spans="1:8" ht="25.5" customHeight="1">
      <c r="A606" s="104"/>
      <c r="B606" s="99"/>
      <c r="C606" s="103" t="s">
        <v>1404</v>
      </c>
      <c r="D606" s="30" t="s">
        <v>4441</v>
      </c>
      <c r="E606" s="30"/>
      <c r="F606" s="31"/>
      <c r="G606" s="43"/>
      <c r="H606" s="34">
        <f>SUM(H607:H608)</f>
        <v>4</v>
      </c>
    </row>
    <row r="607" spans="1:8" ht="25.5" customHeight="1">
      <c r="A607" s="104"/>
      <c r="B607" s="99"/>
      <c r="C607" s="103"/>
      <c r="D607" s="30" t="s">
        <v>4240</v>
      </c>
      <c r="E607" s="30" t="s">
        <v>4814</v>
      </c>
      <c r="F607" s="31" t="s">
        <v>1405</v>
      </c>
      <c r="G607" s="43" t="s">
        <v>1406</v>
      </c>
      <c r="H607" s="34">
        <v>2</v>
      </c>
    </row>
    <row r="608" spans="1:8" ht="25.5" customHeight="1">
      <c r="A608" s="104"/>
      <c r="B608" s="99"/>
      <c r="C608" s="103"/>
      <c r="D608" s="30" t="s">
        <v>4241</v>
      </c>
      <c r="E608" s="30" t="s">
        <v>4814</v>
      </c>
      <c r="F608" s="31" t="s">
        <v>1407</v>
      </c>
      <c r="G608" s="43" t="s">
        <v>1408</v>
      </c>
      <c r="H608" s="34">
        <v>2</v>
      </c>
    </row>
    <row r="609" spans="1:8" ht="25.5" customHeight="1">
      <c r="A609" s="104"/>
      <c r="B609" s="99"/>
      <c r="C609" s="31" t="s">
        <v>1409</v>
      </c>
      <c r="D609" s="30" t="s">
        <v>4242</v>
      </c>
      <c r="E609" s="30" t="s">
        <v>4814</v>
      </c>
      <c r="F609" s="31" t="s">
        <v>1410</v>
      </c>
      <c r="G609" s="43" t="s">
        <v>1411</v>
      </c>
      <c r="H609" s="34">
        <v>2</v>
      </c>
    </row>
    <row r="610" spans="1:8" ht="25.5" customHeight="1">
      <c r="A610" s="104"/>
      <c r="B610" s="99" t="s">
        <v>4478</v>
      </c>
      <c r="C610" s="65" t="s">
        <v>4479</v>
      </c>
      <c r="D610" s="30"/>
      <c r="E610" s="30"/>
      <c r="F610" s="31"/>
      <c r="G610" s="43"/>
      <c r="H610" s="34">
        <f>SUM(H611:H620,H621)</f>
        <v>34</v>
      </c>
    </row>
    <row r="611" spans="1:8" ht="25.5" customHeight="1">
      <c r="A611" s="104"/>
      <c r="B611" s="99"/>
      <c r="C611" s="31" t="s">
        <v>1345</v>
      </c>
      <c r="D611" s="30" t="s">
        <v>3229</v>
      </c>
      <c r="E611" s="30" t="s">
        <v>4815</v>
      </c>
      <c r="F611" s="31" t="s">
        <v>1346</v>
      </c>
      <c r="G611" s="43" t="s">
        <v>1347</v>
      </c>
      <c r="H611" s="34">
        <v>6</v>
      </c>
    </row>
    <row r="612" spans="1:8" ht="25.5" customHeight="1">
      <c r="A612" s="104"/>
      <c r="B612" s="99"/>
      <c r="C612" s="31" t="s">
        <v>1348</v>
      </c>
      <c r="D612" s="30" t="s">
        <v>3273</v>
      </c>
      <c r="E612" s="30" t="s">
        <v>4815</v>
      </c>
      <c r="F612" s="31" t="s">
        <v>1349</v>
      </c>
      <c r="G612" s="43" t="s">
        <v>1350</v>
      </c>
      <c r="H612" s="34">
        <v>6</v>
      </c>
    </row>
    <row r="613" spans="1:8" ht="25.5" customHeight="1">
      <c r="A613" s="104"/>
      <c r="B613" s="99"/>
      <c r="C613" s="31" t="s">
        <v>1351</v>
      </c>
      <c r="D613" s="30" t="s">
        <v>4267</v>
      </c>
      <c r="E613" s="30" t="s">
        <v>4814</v>
      </c>
      <c r="F613" s="31" t="s">
        <v>1351</v>
      </c>
      <c r="G613" s="43" t="s">
        <v>1352</v>
      </c>
      <c r="H613" s="34">
        <v>2</v>
      </c>
    </row>
    <row r="614" spans="1:8" ht="25.5" customHeight="1">
      <c r="A614" s="104"/>
      <c r="B614" s="99"/>
      <c r="C614" s="31" t="s">
        <v>1353</v>
      </c>
      <c r="D614" s="30" t="s">
        <v>4268</v>
      </c>
      <c r="E614" s="30" t="s">
        <v>4814</v>
      </c>
      <c r="F614" s="31" t="s">
        <v>1353</v>
      </c>
      <c r="G614" s="43" t="s">
        <v>1354</v>
      </c>
      <c r="H614" s="34">
        <v>2</v>
      </c>
    </row>
    <row r="615" spans="1:8" ht="25.5" customHeight="1">
      <c r="A615" s="104"/>
      <c r="B615" s="99"/>
      <c r="C615" s="31" t="s">
        <v>1355</v>
      </c>
      <c r="D615" s="30" t="s">
        <v>4269</v>
      </c>
      <c r="E615" s="30" t="s">
        <v>4814</v>
      </c>
      <c r="F615" s="31" t="s">
        <v>1356</v>
      </c>
      <c r="G615" s="43" t="s">
        <v>1357</v>
      </c>
      <c r="H615" s="34">
        <v>2</v>
      </c>
    </row>
    <row r="616" spans="1:8" ht="25.5" customHeight="1">
      <c r="A616" s="104"/>
      <c r="B616" s="99"/>
      <c r="C616" s="31" t="s">
        <v>1358</v>
      </c>
      <c r="D616" s="30" t="s">
        <v>4270</v>
      </c>
      <c r="E616" s="30" t="s">
        <v>4814</v>
      </c>
      <c r="F616" s="31" t="s">
        <v>1359</v>
      </c>
      <c r="G616" s="43" t="s">
        <v>1360</v>
      </c>
      <c r="H616" s="34">
        <v>2</v>
      </c>
    </row>
    <row r="617" spans="1:8" ht="25.5" customHeight="1">
      <c r="A617" s="104"/>
      <c r="B617" s="99"/>
      <c r="C617" s="31" t="s">
        <v>1361</v>
      </c>
      <c r="D617" s="30" t="s">
        <v>4271</v>
      </c>
      <c r="E617" s="30" t="s">
        <v>4814</v>
      </c>
      <c r="F617" s="31" t="s">
        <v>1362</v>
      </c>
      <c r="G617" s="43" t="s">
        <v>1363</v>
      </c>
      <c r="H617" s="34">
        <v>2</v>
      </c>
    </row>
    <row r="618" spans="1:8" ht="25.5" customHeight="1">
      <c r="A618" s="104"/>
      <c r="B618" s="99"/>
      <c r="C618" s="31" t="s">
        <v>1364</v>
      </c>
      <c r="D618" s="30" t="s">
        <v>4272</v>
      </c>
      <c r="E618" s="30" t="s">
        <v>4814</v>
      </c>
      <c r="F618" s="31" t="s">
        <v>1365</v>
      </c>
      <c r="G618" s="43" t="s">
        <v>1366</v>
      </c>
      <c r="H618" s="34">
        <v>2</v>
      </c>
    </row>
    <row r="619" spans="1:8" ht="25.5" customHeight="1">
      <c r="A619" s="104"/>
      <c r="B619" s="99"/>
      <c r="C619" s="31" t="s">
        <v>1367</v>
      </c>
      <c r="D619" s="30" t="s">
        <v>4273</v>
      </c>
      <c r="E619" s="30" t="s">
        <v>4814</v>
      </c>
      <c r="F619" s="31" t="s">
        <v>1368</v>
      </c>
      <c r="G619" s="43" t="s">
        <v>1369</v>
      </c>
      <c r="H619" s="34">
        <v>2</v>
      </c>
    </row>
    <row r="620" spans="1:8" ht="25.5" customHeight="1">
      <c r="A620" s="104"/>
      <c r="B620" s="99"/>
      <c r="C620" s="31" t="s">
        <v>1370</v>
      </c>
      <c r="D620" s="30" t="s">
        <v>4274</v>
      </c>
      <c r="E620" s="30" t="s">
        <v>4814</v>
      </c>
      <c r="F620" s="31" t="s">
        <v>1371</v>
      </c>
      <c r="G620" s="43" t="s">
        <v>1372</v>
      </c>
      <c r="H620" s="34">
        <v>2</v>
      </c>
    </row>
    <row r="621" spans="1:8" ht="25.5" customHeight="1">
      <c r="A621" s="104"/>
      <c r="B621" s="99"/>
      <c r="C621" s="103" t="s">
        <v>1373</v>
      </c>
      <c r="D621" s="30" t="s">
        <v>4441</v>
      </c>
      <c r="E621" s="30"/>
      <c r="F621" s="31"/>
      <c r="G621" s="43"/>
      <c r="H621" s="34">
        <f>SUM(H622:H624)</f>
        <v>6</v>
      </c>
    </row>
    <row r="622" spans="1:8" ht="25.5" customHeight="1">
      <c r="A622" s="104"/>
      <c r="B622" s="99"/>
      <c r="C622" s="103"/>
      <c r="D622" s="30" t="s">
        <v>4275</v>
      </c>
      <c r="E622" s="30" t="s">
        <v>4814</v>
      </c>
      <c r="F622" s="31" t="s">
        <v>1374</v>
      </c>
      <c r="G622" s="43" t="s">
        <v>1375</v>
      </c>
      <c r="H622" s="34">
        <v>2</v>
      </c>
    </row>
    <row r="623" spans="1:8" ht="25.5" customHeight="1">
      <c r="A623" s="104"/>
      <c r="B623" s="99"/>
      <c r="C623" s="103"/>
      <c r="D623" s="30" t="s">
        <v>4276</v>
      </c>
      <c r="E623" s="30" t="s">
        <v>4814</v>
      </c>
      <c r="F623" s="31" t="s">
        <v>1376</v>
      </c>
      <c r="G623" s="43" t="s">
        <v>1377</v>
      </c>
      <c r="H623" s="34">
        <v>2</v>
      </c>
    </row>
    <row r="624" spans="1:8" ht="25.5" customHeight="1">
      <c r="A624" s="104"/>
      <c r="B624" s="99"/>
      <c r="C624" s="103"/>
      <c r="D624" s="30" t="s">
        <v>4277</v>
      </c>
      <c r="E624" s="30" t="s">
        <v>4814</v>
      </c>
      <c r="F624" s="31" t="s">
        <v>1378</v>
      </c>
      <c r="G624" s="43" t="s">
        <v>1379</v>
      </c>
      <c r="H624" s="34">
        <v>2</v>
      </c>
    </row>
    <row r="625" spans="1:8" ht="25.5" customHeight="1">
      <c r="A625" s="104"/>
      <c r="B625" s="99" t="s">
        <v>4495</v>
      </c>
      <c r="C625" s="65" t="s">
        <v>4496</v>
      </c>
      <c r="D625" s="30"/>
      <c r="E625" s="30"/>
      <c r="F625" s="31"/>
      <c r="G625" s="43"/>
      <c r="H625" s="34">
        <f>SUM(H626,H627,H631:H632)</f>
        <v>16</v>
      </c>
    </row>
    <row r="626" spans="1:8" ht="25.5" customHeight="1">
      <c r="A626" s="104"/>
      <c r="B626" s="99"/>
      <c r="C626" s="31" t="s">
        <v>1556</v>
      </c>
      <c r="D626" s="30" t="s">
        <v>3220</v>
      </c>
      <c r="E626" s="30" t="s">
        <v>4815</v>
      </c>
      <c r="F626" s="31" t="s">
        <v>1557</v>
      </c>
      <c r="G626" s="43" t="s">
        <v>1558</v>
      </c>
      <c r="H626" s="34">
        <v>6</v>
      </c>
    </row>
    <row r="627" spans="1:8" ht="25.5" customHeight="1">
      <c r="A627" s="104"/>
      <c r="B627" s="99"/>
      <c r="C627" s="103" t="s">
        <v>1559</v>
      </c>
      <c r="D627" s="30" t="s">
        <v>4441</v>
      </c>
      <c r="E627" s="30"/>
      <c r="F627" s="31"/>
      <c r="G627" s="43"/>
      <c r="H627" s="34">
        <f>SUM(H628:H630)</f>
        <v>6</v>
      </c>
    </row>
    <row r="628" spans="1:8" ht="25.5" customHeight="1">
      <c r="A628" s="104"/>
      <c r="B628" s="99"/>
      <c r="C628" s="103"/>
      <c r="D628" s="30" t="s">
        <v>4232</v>
      </c>
      <c r="E628" s="30" t="s">
        <v>4814</v>
      </c>
      <c r="F628" s="31" t="s">
        <v>1560</v>
      </c>
      <c r="G628" s="43" t="s">
        <v>1561</v>
      </c>
      <c r="H628" s="34">
        <v>2</v>
      </c>
    </row>
    <row r="629" spans="1:8" ht="25.5" customHeight="1">
      <c r="A629" s="104"/>
      <c r="B629" s="99"/>
      <c r="C629" s="103"/>
      <c r="D629" s="30" t="s">
        <v>4234</v>
      </c>
      <c r="E629" s="30" t="s">
        <v>4814</v>
      </c>
      <c r="F629" s="31" t="s">
        <v>1565</v>
      </c>
      <c r="G629" s="43" t="s">
        <v>1566</v>
      </c>
      <c r="H629" s="34">
        <v>2</v>
      </c>
    </row>
    <row r="630" spans="1:8" ht="25.5" customHeight="1">
      <c r="A630" s="104"/>
      <c r="B630" s="99"/>
      <c r="C630" s="103"/>
      <c r="D630" s="30" t="s">
        <v>4236</v>
      </c>
      <c r="E630" s="30" t="s">
        <v>4814</v>
      </c>
      <c r="F630" s="31" t="s">
        <v>1570</v>
      </c>
      <c r="G630" s="43" t="s">
        <v>1571</v>
      </c>
      <c r="H630" s="34">
        <v>2</v>
      </c>
    </row>
    <row r="631" spans="1:8" ht="25.5" customHeight="1">
      <c r="A631" s="104"/>
      <c r="B631" s="99"/>
      <c r="C631" s="31" t="s">
        <v>1562</v>
      </c>
      <c r="D631" s="30" t="s">
        <v>4233</v>
      </c>
      <c r="E631" s="30" t="s">
        <v>4814</v>
      </c>
      <c r="F631" s="31" t="s">
        <v>1563</v>
      </c>
      <c r="G631" s="43" t="s">
        <v>1564</v>
      </c>
      <c r="H631" s="34">
        <v>2</v>
      </c>
    </row>
    <row r="632" spans="1:8" ht="25.5" customHeight="1">
      <c r="A632" s="104"/>
      <c r="B632" s="99"/>
      <c r="C632" s="31" t="s">
        <v>1567</v>
      </c>
      <c r="D632" s="30" t="s">
        <v>4235</v>
      </c>
      <c r="E632" s="30" t="s">
        <v>4814</v>
      </c>
      <c r="F632" s="64" t="s">
        <v>1568</v>
      </c>
      <c r="G632" s="43" t="s">
        <v>1569</v>
      </c>
      <c r="H632" s="34">
        <v>2</v>
      </c>
    </row>
    <row r="633" spans="1:8" ht="25.5" customHeight="1">
      <c r="A633" s="104"/>
      <c r="B633" s="99" t="s">
        <v>4491</v>
      </c>
      <c r="C633" s="65" t="s">
        <v>4492</v>
      </c>
      <c r="D633" s="30"/>
      <c r="E633" s="30"/>
      <c r="F633" s="31"/>
      <c r="G633" s="43"/>
      <c r="H633" s="34">
        <f>SUM(H634:H635,H636,H639,H643:H645,H646,H649:H655)</f>
        <v>50</v>
      </c>
    </row>
    <row r="634" spans="1:8" ht="25.5" customHeight="1">
      <c r="A634" s="104"/>
      <c r="B634" s="99"/>
      <c r="C634" s="31" t="s">
        <v>1492</v>
      </c>
      <c r="D634" s="30" t="s">
        <v>3292</v>
      </c>
      <c r="E634" s="30" t="s">
        <v>4815</v>
      </c>
      <c r="F634" s="31" t="s">
        <v>1493</v>
      </c>
      <c r="G634" s="43" t="s">
        <v>1494</v>
      </c>
      <c r="H634" s="34">
        <v>6</v>
      </c>
    </row>
    <row r="635" spans="1:8" ht="25.5" customHeight="1">
      <c r="A635" s="104"/>
      <c r="B635" s="99"/>
      <c r="C635" s="31" t="s">
        <v>1495</v>
      </c>
      <c r="D635" s="30" t="s">
        <v>3299</v>
      </c>
      <c r="E635" s="30" t="s">
        <v>4815</v>
      </c>
      <c r="F635" s="31" t="s">
        <v>1496</v>
      </c>
      <c r="G635" s="43" t="s">
        <v>1497</v>
      </c>
      <c r="H635" s="34">
        <v>6</v>
      </c>
    </row>
    <row r="636" spans="1:8" ht="25.5" customHeight="1">
      <c r="A636" s="104"/>
      <c r="B636" s="99"/>
      <c r="C636" s="103" t="s">
        <v>1498</v>
      </c>
      <c r="D636" s="30" t="s">
        <v>4441</v>
      </c>
      <c r="E636" s="30"/>
      <c r="F636" s="31"/>
      <c r="G636" s="43"/>
      <c r="H636" s="34">
        <f>SUM(H637:H638)</f>
        <v>8</v>
      </c>
    </row>
    <row r="637" spans="1:8" ht="25.5" customHeight="1">
      <c r="A637" s="104"/>
      <c r="B637" s="99"/>
      <c r="C637" s="103"/>
      <c r="D637" s="30" t="s">
        <v>3334</v>
      </c>
      <c r="E637" s="30" t="s">
        <v>4815</v>
      </c>
      <c r="F637" s="31" t="s">
        <v>1499</v>
      </c>
      <c r="G637" s="43" t="s">
        <v>1500</v>
      </c>
      <c r="H637" s="34">
        <v>6</v>
      </c>
    </row>
    <row r="638" spans="1:8" ht="25.5" customHeight="1">
      <c r="A638" s="104"/>
      <c r="B638" s="99"/>
      <c r="C638" s="103"/>
      <c r="D638" s="30" t="s">
        <v>4308</v>
      </c>
      <c r="E638" s="30" t="s">
        <v>4814</v>
      </c>
      <c r="F638" s="31" t="s">
        <v>1543</v>
      </c>
      <c r="G638" s="43" t="s">
        <v>1544</v>
      </c>
      <c r="H638" s="34">
        <v>2</v>
      </c>
    </row>
    <row r="639" spans="1:8" ht="25.5" customHeight="1">
      <c r="A639" s="104"/>
      <c r="B639" s="99"/>
      <c r="C639" s="106" t="s">
        <v>1501</v>
      </c>
      <c r="D639" s="30" t="s">
        <v>4441</v>
      </c>
      <c r="E639" s="30"/>
      <c r="F639" s="31"/>
      <c r="G639" s="43"/>
      <c r="H639" s="34">
        <f>SUM(H640:H642)</f>
        <v>6</v>
      </c>
    </row>
    <row r="640" spans="1:8" ht="25.5" customHeight="1">
      <c r="A640" s="104"/>
      <c r="B640" s="99"/>
      <c r="C640" s="106"/>
      <c r="D640" s="30" t="s">
        <v>4284</v>
      </c>
      <c r="E640" s="30" t="s">
        <v>4814</v>
      </c>
      <c r="F640" s="78" t="s">
        <v>1502</v>
      </c>
      <c r="G640" s="57" t="s">
        <v>1503</v>
      </c>
      <c r="H640" s="34">
        <v>2</v>
      </c>
    </row>
    <row r="641" spans="1:8" ht="25.5" customHeight="1">
      <c r="A641" s="104"/>
      <c r="B641" s="99"/>
      <c r="C641" s="106"/>
      <c r="D641" s="30" t="s">
        <v>4285</v>
      </c>
      <c r="E641" s="30" t="s">
        <v>4814</v>
      </c>
      <c r="F641" s="78" t="s">
        <v>1504</v>
      </c>
      <c r="G641" s="57" t="s">
        <v>1505</v>
      </c>
      <c r="H641" s="34">
        <v>2</v>
      </c>
    </row>
    <row r="642" spans="1:8" ht="25.5" customHeight="1">
      <c r="A642" s="104"/>
      <c r="B642" s="99"/>
      <c r="C642" s="106"/>
      <c r="D642" s="30" t="s">
        <v>4286</v>
      </c>
      <c r="E642" s="30" t="s">
        <v>4814</v>
      </c>
      <c r="F642" s="78" t="s">
        <v>1506</v>
      </c>
      <c r="G642" s="57" t="s">
        <v>1507</v>
      </c>
      <c r="H642" s="34">
        <v>2</v>
      </c>
    </row>
    <row r="643" spans="1:8" ht="25.5" customHeight="1">
      <c r="A643" s="104"/>
      <c r="B643" s="99"/>
      <c r="C643" s="78" t="s">
        <v>1508</v>
      </c>
      <c r="D643" s="30" t="s">
        <v>4287</v>
      </c>
      <c r="E643" s="30" t="s">
        <v>4814</v>
      </c>
      <c r="F643" s="78" t="s">
        <v>1509</v>
      </c>
      <c r="G643" s="57" t="s">
        <v>1510</v>
      </c>
      <c r="H643" s="34">
        <v>2</v>
      </c>
    </row>
    <row r="644" spans="1:8" ht="25.5" customHeight="1">
      <c r="A644" s="104"/>
      <c r="B644" s="99"/>
      <c r="C644" s="79" t="s">
        <v>1511</v>
      </c>
      <c r="D644" s="30" t="s">
        <v>4288</v>
      </c>
      <c r="E644" s="30" t="s">
        <v>4814</v>
      </c>
      <c r="F644" s="79" t="s">
        <v>1512</v>
      </c>
      <c r="G644" s="58" t="s">
        <v>1513</v>
      </c>
      <c r="H644" s="34">
        <v>2</v>
      </c>
    </row>
    <row r="645" spans="1:8" ht="25.5" customHeight="1">
      <c r="A645" s="104"/>
      <c r="B645" s="99"/>
      <c r="C645" s="78" t="s">
        <v>1514</v>
      </c>
      <c r="D645" s="30" t="s">
        <v>4289</v>
      </c>
      <c r="E645" s="30" t="s">
        <v>4814</v>
      </c>
      <c r="F645" s="78" t="s">
        <v>1515</v>
      </c>
      <c r="G645" s="57" t="s">
        <v>1516</v>
      </c>
      <c r="H645" s="34">
        <v>2</v>
      </c>
    </row>
    <row r="646" spans="1:8" ht="25.5" customHeight="1">
      <c r="A646" s="104"/>
      <c r="B646" s="99"/>
      <c r="C646" s="106" t="s">
        <v>1517</v>
      </c>
      <c r="D646" s="30" t="s">
        <v>4441</v>
      </c>
      <c r="E646" s="30"/>
      <c r="F646" s="78"/>
      <c r="G646" s="57"/>
      <c r="H646" s="34">
        <f>SUM(H647:H648)</f>
        <v>4</v>
      </c>
    </row>
    <row r="647" spans="1:8" ht="25.5" customHeight="1">
      <c r="A647" s="104"/>
      <c r="B647" s="99"/>
      <c r="C647" s="106"/>
      <c r="D647" s="30" t="s">
        <v>4290</v>
      </c>
      <c r="E647" s="30" t="s">
        <v>4814</v>
      </c>
      <c r="F647" s="78" t="s">
        <v>1518</v>
      </c>
      <c r="G647" s="57" t="s">
        <v>1519</v>
      </c>
      <c r="H647" s="34">
        <v>2</v>
      </c>
    </row>
    <row r="648" spans="1:8" ht="25.5" customHeight="1">
      <c r="A648" s="104"/>
      <c r="B648" s="99"/>
      <c r="C648" s="106"/>
      <c r="D648" s="30" t="s">
        <v>4291</v>
      </c>
      <c r="E648" s="30" t="s">
        <v>4814</v>
      </c>
      <c r="F648" s="78" t="s">
        <v>1520</v>
      </c>
      <c r="G648" s="57" t="s">
        <v>1521</v>
      </c>
      <c r="H648" s="34">
        <v>2</v>
      </c>
    </row>
    <row r="649" spans="1:8" ht="25.5" customHeight="1">
      <c r="A649" s="104"/>
      <c r="B649" s="99"/>
      <c r="C649" s="78" t="s">
        <v>1522</v>
      </c>
      <c r="D649" s="30" t="s">
        <v>4292</v>
      </c>
      <c r="E649" s="30" t="s">
        <v>4814</v>
      </c>
      <c r="F649" s="78" t="s">
        <v>1523</v>
      </c>
      <c r="G649" s="57" t="s">
        <v>1524</v>
      </c>
      <c r="H649" s="34">
        <v>2</v>
      </c>
    </row>
    <row r="650" spans="1:8" ht="25.5" customHeight="1">
      <c r="A650" s="104"/>
      <c r="B650" s="99"/>
      <c r="C650" s="78" t="s">
        <v>1525</v>
      </c>
      <c r="D650" s="30" t="s">
        <v>4293</v>
      </c>
      <c r="E650" s="30" t="s">
        <v>4814</v>
      </c>
      <c r="F650" s="78" t="s">
        <v>1526</v>
      </c>
      <c r="G650" s="57" t="s">
        <v>1527</v>
      </c>
      <c r="H650" s="34">
        <v>2</v>
      </c>
    </row>
    <row r="651" spans="1:8" ht="25.5" customHeight="1">
      <c r="A651" s="104"/>
      <c r="B651" s="99"/>
      <c r="C651" s="78" t="s">
        <v>1528</v>
      </c>
      <c r="D651" s="30" t="s">
        <v>4294</v>
      </c>
      <c r="E651" s="30" t="s">
        <v>4814</v>
      </c>
      <c r="F651" s="78" t="s">
        <v>1529</v>
      </c>
      <c r="G651" s="57" t="s">
        <v>1530</v>
      </c>
      <c r="H651" s="34">
        <v>2</v>
      </c>
    </row>
    <row r="652" spans="1:8" ht="25.5" customHeight="1">
      <c r="A652" s="104"/>
      <c r="B652" s="99"/>
      <c r="C652" s="78" t="s">
        <v>1531</v>
      </c>
      <c r="D652" s="30" t="s">
        <v>4295</v>
      </c>
      <c r="E652" s="30" t="s">
        <v>4814</v>
      </c>
      <c r="F652" s="78" t="s">
        <v>1532</v>
      </c>
      <c r="G652" s="57" t="s">
        <v>1533</v>
      </c>
      <c r="H652" s="34">
        <v>2</v>
      </c>
    </row>
    <row r="653" spans="1:8" ht="25.5" customHeight="1">
      <c r="A653" s="104"/>
      <c r="B653" s="99"/>
      <c r="C653" s="78" t="s">
        <v>1534</v>
      </c>
      <c r="D653" s="30" t="s">
        <v>4296</v>
      </c>
      <c r="E653" s="30" t="s">
        <v>4814</v>
      </c>
      <c r="F653" s="78" t="s">
        <v>1535</v>
      </c>
      <c r="G653" s="57" t="s">
        <v>1536</v>
      </c>
      <c r="H653" s="34">
        <v>2</v>
      </c>
    </row>
    <row r="654" spans="1:8" ht="25.5" customHeight="1">
      <c r="A654" s="104"/>
      <c r="B654" s="99"/>
      <c r="C654" s="78" t="s">
        <v>1537</v>
      </c>
      <c r="D654" s="30" t="s">
        <v>4297</v>
      </c>
      <c r="E654" s="30" t="s">
        <v>4814</v>
      </c>
      <c r="F654" s="78" t="s">
        <v>1538</v>
      </c>
      <c r="G654" s="57" t="s">
        <v>1539</v>
      </c>
      <c r="H654" s="34">
        <v>2</v>
      </c>
    </row>
    <row r="655" spans="1:8" ht="25.5" customHeight="1">
      <c r="A655" s="104"/>
      <c r="B655" s="99"/>
      <c r="C655" s="78" t="s">
        <v>1540</v>
      </c>
      <c r="D655" s="30" t="s">
        <v>4298</v>
      </c>
      <c r="E655" s="30" t="s">
        <v>4814</v>
      </c>
      <c r="F655" s="78" t="s">
        <v>1541</v>
      </c>
      <c r="G655" s="57" t="s">
        <v>1542</v>
      </c>
      <c r="H655" s="34">
        <v>2</v>
      </c>
    </row>
    <row r="656" spans="1:8" ht="25.5" customHeight="1">
      <c r="A656" s="104" t="s">
        <v>4503</v>
      </c>
      <c r="B656" s="104" t="s">
        <v>92</v>
      </c>
      <c r="C656" s="104"/>
      <c r="D656" s="32"/>
      <c r="E656" s="30"/>
      <c r="F656" s="31"/>
      <c r="G656" s="43"/>
      <c r="H656" s="32">
        <f>SUM(H657,H702,H763,H689,H738,H718,H703,H752,H681,H768,H725,H746,H711)</f>
        <v>234</v>
      </c>
    </row>
    <row r="657" spans="1:8" ht="25.5" customHeight="1">
      <c r="A657" s="104"/>
      <c r="B657" s="97" t="s">
        <v>4507</v>
      </c>
      <c r="C657" s="65" t="s">
        <v>4434</v>
      </c>
      <c r="D657" s="30"/>
      <c r="E657" s="30"/>
      <c r="F657" s="31"/>
      <c r="G657" s="43"/>
      <c r="H657" s="30">
        <f>SUM(H658,H663,H667,H668)</f>
        <v>52</v>
      </c>
    </row>
    <row r="658" spans="1:8" ht="25.5" customHeight="1">
      <c r="A658" s="104"/>
      <c r="B658" s="97"/>
      <c r="C658" s="103" t="s">
        <v>1605</v>
      </c>
      <c r="D658" s="30" t="s">
        <v>4441</v>
      </c>
      <c r="E658" s="30"/>
      <c r="F658" s="31"/>
      <c r="G658" s="43"/>
      <c r="H658" s="30">
        <f>SUM(H659:H662)</f>
        <v>12</v>
      </c>
    </row>
    <row r="659" spans="1:8" ht="25.5" customHeight="1">
      <c r="A659" s="104"/>
      <c r="B659" s="97"/>
      <c r="C659" s="103"/>
      <c r="D659" s="30" t="s">
        <v>3287</v>
      </c>
      <c r="E659" s="30" t="s">
        <v>4815</v>
      </c>
      <c r="F659" s="31" t="s">
        <v>1606</v>
      </c>
      <c r="G659" s="43" t="s">
        <v>1607</v>
      </c>
      <c r="H659" s="34">
        <v>6</v>
      </c>
    </row>
    <row r="660" spans="1:8" ht="25.5" customHeight="1">
      <c r="A660" s="104"/>
      <c r="B660" s="97"/>
      <c r="C660" s="103"/>
      <c r="D660" s="30" t="s">
        <v>3909</v>
      </c>
      <c r="E660" s="30" t="s">
        <v>4814</v>
      </c>
      <c r="F660" s="31" t="s">
        <v>1611</v>
      </c>
      <c r="G660" s="43" t="s">
        <v>1612</v>
      </c>
      <c r="H660" s="34">
        <v>2</v>
      </c>
    </row>
    <row r="661" spans="1:8" ht="25.5" customHeight="1">
      <c r="A661" s="104"/>
      <c r="B661" s="97"/>
      <c r="C661" s="103"/>
      <c r="D661" s="30" t="s">
        <v>3910</v>
      </c>
      <c r="E661" s="30" t="s">
        <v>4814</v>
      </c>
      <c r="F661" s="31" t="s">
        <v>1613</v>
      </c>
      <c r="G661" s="43" t="s">
        <v>1614</v>
      </c>
      <c r="H661" s="34">
        <v>2</v>
      </c>
    </row>
    <row r="662" spans="1:8" ht="25.5" customHeight="1">
      <c r="A662" s="104"/>
      <c r="B662" s="97"/>
      <c r="C662" s="103"/>
      <c r="D662" s="30" t="s">
        <v>4084</v>
      </c>
      <c r="E662" s="30" t="s">
        <v>4814</v>
      </c>
      <c r="F662" s="31" t="s">
        <v>1622</v>
      </c>
      <c r="G662" s="43" t="s">
        <v>1623</v>
      </c>
      <c r="H662" s="34">
        <v>2</v>
      </c>
    </row>
    <row r="663" spans="1:8" ht="25.5" customHeight="1">
      <c r="A663" s="104"/>
      <c r="B663" s="97"/>
      <c r="C663" s="105" t="s">
        <v>1608</v>
      </c>
      <c r="D663" s="30" t="s">
        <v>4441</v>
      </c>
      <c r="E663" s="30"/>
      <c r="F663" s="31"/>
      <c r="G663" s="43"/>
      <c r="H663" s="34">
        <f>SUM(H664:H666)</f>
        <v>10</v>
      </c>
    </row>
    <row r="664" spans="1:8" ht="25.5" customHeight="1">
      <c r="A664" s="104"/>
      <c r="B664" s="97"/>
      <c r="C664" s="105"/>
      <c r="D664" s="30" t="s">
        <v>3325</v>
      </c>
      <c r="E664" s="34" t="s">
        <v>4815</v>
      </c>
      <c r="F664" s="64" t="s">
        <v>1609</v>
      </c>
      <c r="G664" s="43" t="s">
        <v>1610</v>
      </c>
      <c r="H664" s="34">
        <v>6</v>
      </c>
    </row>
    <row r="665" spans="1:8" ht="25.5" customHeight="1">
      <c r="A665" s="104"/>
      <c r="B665" s="97"/>
      <c r="C665" s="105"/>
      <c r="D665" s="30" t="s">
        <v>3911</v>
      </c>
      <c r="E665" s="30" t="s">
        <v>4814</v>
      </c>
      <c r="F665" s="31" t="s">
        <v>1615</v>
      </c>
      <c r="G665" s="43" t="s">
        <v>1616</v>
      </c>
      <c r="H665" s="34">
        <v>2</v>
      </c>
    </row>
    <row r="666" spans="1:8" ht="25.5" customHeight="1">
      <c r="A666" s="104"/>
      <c r="B666" s="97"/>
      <c r="C666" s="105"/>
      <c r="D666" s="30" t="s">
        <v>3912</v>
      </c>
      <c r="E666" s="30" t="s">
        <v>4814</v>
      </c>
      <c r="F666" s="31" t="s">
        <v>1617</v>
      </c>
      <c r="G666" s="43" t="s">
        <v>1618</v>
      </c>
      <c r="H666" s="34">
        <v>2</v>
      </c>
    </row>
    <row r="667" spans="1:8" ht="25.5" customHeight="1">
      <c r="A667" s="104"/>
      <c r="B667" s="97"/>
      <c r="C667" s="31" t="s">
        <v>1619</v>
      </c>
      <c r="D667" s="30" t="s">
        <v>3913</v>
      </c>
      <c r="E667" s="30" t="s">
        <v>4814</v>
      </c>
      <c r="F667" s="31" t="s">
        <v>1620</v>
      </c>
      <c r="G667" s="43" t="s">
        <v>1621</v>
      </c>
      <c r="H667" s="34">
        <v>2</v>
      </c>
    </row>
    <row r="668" spans="1:8" ht="25.5" customHeight="1">
      <c r="A668" s="104"/>
      <c r="B668" s="97"/>
      <c r="C668" s="103" t="s">
        <v>4708</v>
      </c>
      <c r="D668" s="30" t="s">
        <v>205</v>
      </c>
      <c r="E668" s="30"/>
      <c r="F668" s="31"/>
      <c r="G668" s="43"/>
      <c r="H668" s="34">
        <f>SUM(H669:H680)</f>
        <v>28</v>
      </c>
    </row>
    <row r="669" spans="1:8" ht="25.5" customHeight="1">
      <c r="A669" s="104"/>
      <c r="B669" s="97"/>
      <c r="C669" s="103"/>
      <c r="D669" s="30" t="s">
        <v>3309</v>
      </c>
      <c r="E669" s="30" t="s">
        <v>4815</v>
      </c>
      <c r="F669" s="31" t="s">
        <v>1624</v>
      </c>
      <c r="G669" s="43" t="s">
        <v>1625</v>
      </c>
      <c r="H669" s="34">
        <v>6</v>
      </c>
    </row>
    <row r="670" spans="1:8" ht="25.5" customHeight="1">
      <c r="A670" s="104"/>
      <c r="B670" s="97"/>
      <c r="C670" s="103"/>
      <c r="D670" s="30" t="s">
        <v>4020</v>
      </c>
      <c r="E670" s="30" t="s">
        <v>4814</v>
      </c>
      <c r="F670" s="31" t="s">
        <v>1626</v>
      </c>
      <c r="G670" s="43" t="s">
        <v>1627</v>
      </c>
      <c r="H670" s="34">
        <v>2</v>
      </c>
    </row>
    <row r="671" spans="1:8" ht="25.5" customHeight="1">
      <c r="A671" s="104"/>
      <c r="B671" s="97"/>
      <c r="C671" s="103"/>
      <c r="D671" s="30" t="s">
        <v>4021</v>
      </c>
      <c r="E671" s="30" t="s">
        <v>4814</v>
      </c>
      <c r="F671" s="31" t="s">
        <v>1628</v>
      </c>
      <c r="G671" s="43" t="s">
        <v>1629</v>
      </c>
      <c r="H671" s="34">
        <v>2</v>
      </c>
    </row>
    <row r="672" spans="1:8" ht="25.5" customHeight="1">
      <c r="A672" s="104"/>
      <c r="B672" s="97"/>
      <c r="C672" s="103"/>
      <c r="D672" s="30" t="s">
        <v>4022</v>
      </c>
      <c r="E672" s="30" t="s">
        <v>4814</v>
      </c>
      <c r="F672" s="31" t="s">
        <v>1630</v>
      </c>
      <c r="G672" s="43" t="s">
        <v>1631</v>
      </c>
      <c r="H672" s="34">
        <v>2</v>
      </c>
    </row>
    <row r="673" spans="1:8" ht="25.5" customHeight="1">
      <c r="A673" s="104"/>
      <c r="B673" s="97"/>
      <c r="C673" s="103"/>
      <c r="D673" s="30" t="s">
        <v>4023</v>
      </c>
      <c r="E673" s="30" t="s">
        <v>4814</v>
      </c>
      <c r="F673" s="31" t="s">
        <v>1632</v>
      </c>
      <c r="G673" s="43" t="s">
        <v>1633</v>
      </c>
      <c r="H673" s="34">
        <v>2</v>
      </c>
    </row>
    <row r="674" spans="1:8" ht="25.5" customHeight="1">
      <c r="A674" s="104"/>
      <c r="B674" s="97"/>
      <c r="C674" s="103"/>
      <c r="D674" s="30" t="s">
        <v>4024</v>
      </c>
      <c r="E674" s="30" t="s">
        <v>4814</v>
      </c>
      <c r="F674" s="31" t="s">
        <v>1634</v>
      </c>
      <c r="G674" s="43" t="s">
        <v>1635</v>
      </c>
      <c r="H674" s="34">
        <v>2</v>
      </c>
    </row>
    <row r="675" spans="1:8" ht="25.5" customHeight="1">
      <c r="A675" s="104"/>
      <c r="B675" s="97"/>
      <c r="C675" s="103"/>
      <c r="D675" s="30" t="s">
        <v>4025</v>
      </c>
      <c r="E675" s="30" t="s">
        <v>4814</v>
      </c>
      <c r="F675" s="31" t="s">
        <v>1636</v>
      </c>
      <c r="G675" s="43" t="s">
        <v>1637</v>
      </c>
      <c r="H675" s="34">
        <v>2</v>
      </c>
    </row>
    <row r="676" spans="1:8" ht="25.5" customHeight="1">
      <c r="A676" s="104"/>
      <c r="B676" s="97"/>
      <c r="C676" s="103"/>
      <c r="D676" s="30" t="s">
        <v>4026</v>
      </c>
      <c r="E676" s="30" t="s">
        <v>4814</v>
      </c>
      <c r="F676" s="31" t="s">
        <v>1638</v>
      </c>
      <c r="G676" s="43" t="s">
        <v>1639</v>
      </c>
      <c r="H676" s="34">
        <v>2</v>
      </c>
    </row>
    <row r="677" spans="1:8" ht="25.5" customHeight="1">
      <c r="A677" s="104"/>
      <c r="B677" s="97"/>
      <c r="C677" s="103"/>
      <c r="D677" s="30" t="s">
        <v>4027</v>
      </c>
      <c r="E677" s="30" t="s">
        <v>4814</v>
      </c>
      <c r="F677" s="31" t="s">
        <v>1640</v>
      </c>
      <c r="G677" s="43" t="s">
        <v>1641</v>
      </c>
      <c r="H677" s="34">
        <v>2</v>
      </c>
    </row>
    <row r="678" spans="1:8" ht="25.5" customHeight="1">
      <c r="A678" s="104"/>
      <c r="B678" s="97"/>
      <c r="C678" s="103"/>
      <c r="D678" s="30" t="s">
        <v>4028</v>
      </c>
      <c r="E678" s="30" t="s">
        <v>4814</v>
      </c>
      <c r="F678" s="31" t="s">
        <v>1642</v>
      </c>
      <c r="G678" s="43" t="s">
        <v>4812</v>
      </c>
      <c r="H678" s="34">
        <v>2</v>
      </c>
    </row>
    <row r="679" spans="1:8" ht="25.5" customHeight="1">
      <c r="A679" s="104"/>
      <c r="B679" s="97"/>
      <c r="C679" s="103"/>
      <c r="D679" s="30" t="s">
        <v>4149</v>
      </c>
      <c r="E679" s="30" t="s">
        <v>4814</v>
      </c>
      <c r="F679" s="31" t="s">
        <v>1643</v>
      </c>
      <c r="G679" s="43" t="s">
        <v>1644</v>
      </c>
      <c r="H679" s="34">
        <v>2</v>
      </c>
    </row>
    <row r="680" spans="1:8" ht="25.5" customHeight="1">
      <c r="A680" s="104"/>
      <c r="B680" s="97"/>
      <c r="C680" s="103"/>
      <c r="D680" s="30" t="s">
        <v>4150</v>
      </c>
      <c r="E680" s="30" t="s">
        <v>4814</v>
      </c>
      <c r="F680" s="31" t="s">
        <v>1645</v>
      </c>
      <c r="G680" s="43" t="s">
        <v>1646</v>
      </c>
      <c r="H680" s="34">
        <v>2</v>
      </c>
    </row>
    <row r="681" spans="1:8" ht="25.5" customHeight="1">
      <c r="A681" s="104"/>
      <c r="B681" s="99" t="s">
        <v>4520</v>
      </c>
      <c r="C681" s="65" t="s">
        <v>4521</v>
      </c>
      <c r="D681" s="30"/>
      <c r="E681" s="30"/>
      <c r="F681" s="31"/>
      <c r="G681" s="43"/>
      <c r="H681" s="34">
        <f>SUM(H682:H685,H686)</f>
        <v>16</v>
      </c>
    </row>
    <row r="682" spans="1:8" ht="25.5" customHeight="1">
      <c r="A682" s="104"/>
      <c r="B682" s="99"/>
      <c r="C682" s="64" t="s">
        <v>1763</v>
      </c>
      <c r="D682" s="30" t="s">
        <v>3324</v>
      </c>
      <c r="E682" s="34" t="s">
        <v>4815</v>
      </c>
      <c r="F682" s="64" t="s">
        <v>1764</v>
      </c>
      <c r="G682" s="44" t="s">
        <v>1765</v>
      </c>
      <c r="H682" s="34">
        <v>6</v>
      </c>
    </row>
    <row r="683" spans="1:8" ht="25.5" customHeight="1">
      <c r="A683" s="104"/>
      <c r="B683" s="99"/>
      <c r="C683" s="31" t="s">
        <v>1766</v>
      </c>
      <c r="D683" s="30" t="s">
        <v>3905</v>
      </c>
      <c r="E683" s="30" t="s">
        <v>4814</v>
      </c>
      <c r="F683" s="31" t="s">
        <v>1767</v>
      </c>
      <c r="G683" s="43" t="s">
        <v>1768</v>
      </c>
      <c r="H683" s="34">
        <v>2</v>
      </c>
    </row>
    <row r="684" spans="1:8" ht="25.5" customHeight="1">
      <c r="A684" s="104"/>
      <c r="B684" s="99"/>
      <c r="C684" s="31" t="s">
        <v>1769</v>
      </c>
      <c r="D684" s="30" t="s">
        <v>3906</v>
      </c>
      <c r="E684" s="30" t="s">
        <v>4814</v>
      </c>
      <c r="F684" s="31" t="s">
        <v>1770</v>
      </c>
      <c r="G684" s="43" t="s">
        <v>1771</v>
      </c>
      <c r="H684" s="34">
        <v>2</v>
      </c>
    </row>
    <row r="685" spans="1:8" ht="25.5" customHeight="1">
      <c r="A685" s="104"/>
      <c r="B685" s="99"/>
      <c r="C685" s="31" t="s">
        <v>1772</v>
      </c>
      <c r="D685" s="30" t="s">
        <v>3907</v>
      </c>
      <c r="E685" s="30" t="s">
        <v>4814</v>
      </c>
      <c r="F685" s="31" t="s">
        <v>1773</v>
      </c>
      <c r="G685" s="43" t="s">
        <v>1774</v>
      </c>
      <c r="H685" s="34">
        <v>2</v>
      </c>
    </row>
    <row r="686" spans="1:8" ht="25.5" customHeight="1">
      <c r="A686" s="104"/>
      <c r="B686" s="99"/>
      <c r="C686" s="103" t="s">
        <v>1775</v>
      </c>
      <c r="D686" s="30" t="s">
        <v>4441</v>
      </c>
      <c r="E686" s="30"/>
      <c r="F686" s="31"/>
      <c r="G686" s="43"/>
      <c r="H686" s="34">
        <f>SUM(H687:H688)</f>
        <v>4</v>
      </c>
    </row>
    <row r="687" spans="1:8" ht="25.5" customHeight="1">
      <c r="A687" s="104"/>
      <c r="B687" s="99"/>
      <c r="C687" s="103"/>
      <c r="D687" s="30" t="s">
        <v>4086</v>
      </c>
      <c r="E687" s="30" t="s">
        <v>4814</v>
      </c>
      <c r="F687" s="64" t="s">
        <v>1776</v>
      </c>
      <c r="G687" s="43" t="s">
        <v>1777</v>
      </c>
      <c r="H687" s="34">
        <v>2</v>
      </c>
    </row>
    <row r="688" spans="1:8" ht="25.5" customHeight="1">
      <c r="A688" s="104"/>
      <c r="B688" s="99"/>
      <c r="C688" s="103"/>
      <c r="D688" s="30" t="s">
        <v>4087</v>
      </c>
      <c r="E688" s="30" t="s">
        <v>4814</v>
      </c>
      <c r="F688" s="31" t="s">
        <v>1778</v>
      </c>
      <c r="G688" s="43" t="s">
        <v>1779</v>
      </c>
      <c r="H688" s="34">
        <v>2</v>
      </c>
    </row>
    <row r="689" spans="1:8" ht="25.5" customHeight="1">
      <c r="A689" s="104"/>
      <c r="B689" s="99" t="s">
        <v>4508</v>
      </c>
      <c r="C689" s="65" t="s">
        <v>4509</v>
      </c>
      <c r="D689" s="30"/>
      <c r="E689" s="30"/>
      <c r="F689" s="31"/>
      <c r="G689" s="43"/>
      <c r="H689" s="34">
        <f>SUM(H690,H691,H694,H697,H698)</f>
        <v>22</v>
      </c>
    </row>
    <row r="690" spans="1:8" ht="25.5" customHeight="1">
      <c r="A690" s="104"/>
      <c r="B690" s="99"/>
      <c r="C690" s="64" t="s">
        <v>1662</v>
      </c>
      <c r="D690" s="30" t="s">
        <v>3264</v>
      </c>
      <c r="E690" s="34" t="s">
        <v>4815</v>
      </c>
      <c r="F690" s="64" t="s">
        <v>1663</v>
      </c>
      <c r="G690" s="44" t="s">
        <v>1664</v>
      </c>
      <c r="H690" s="34">
        <v>6</v>
      </c>
    </row>
    <row r="691" spans="1:8" ht="25.5" customHeight="1">
      <c r="A691" s="104"/>
      <c r="B691" s="99"/>
      <c r="C691" s="103" t="s">
        <v>4510</v>
      </c>
      <c r="D691" s="30" t="s">
        <v>4441</v>
      </c>
      <c r="E691" s="34"/>
      <c r="F691" s="64"/>
      <c r="G691" s="44"/>
      <c r="H691" s="34">
        <f>SUM(H692:H693)</f>
        <v>4</v>
      </c>
    </row>
    <row r="692" spans="1:8" ht="25.5" customHeight="1">
      <c r="A692" s="104"/>
      <c r="B692" s="99"/>
      <c r="C692" s="103"/>
      <c r="D692" s="30" t="s">
        <v>3898</v>
      </c>
      <c r="E692" s="30" t="s">
        <v>4814</v>
      </c>
      <c r="F692" s="31" t="s">
        <v>1665</v>
      </c>
      <c r="G692" s="43" t="s">
        <v>1666</v>
      </c>
      <c r="H692" s="34">
        <v>2</v>
      </c>
    </row>
    <row r="693" spans="1:8" ht="25.5" customHeight="1">
      <c r="A693" s="104"/>
      <c r="B693" s="99"/>
      <c r="C693" s="103"/>
      <c r="D693" s="30" t="s">
        <v>3903</v>
      </c>
      <c r="E693" s="30" t="s">
        <v>4814</v>
      </c>
      <c r="F693" s="31" t="s">
        <v>1678</v>
      </c>
      <c r="G693" s="43" t="s">
        <v>1679</v>
      </c>
      <c r="H693" s="34">
        <v>2</v>
      </c>
    </row>
    <row r="694" spans="1:8" ht="25.5" customHeight="1">
      <c r="A694" s="104"/>
      <c r="B694" s="99"/>
      <c r="C694" s="103" t="s">
        <v>1667</v>
      </c>
      <c r="D694" s="30" t="s">
        <v>4441</v>
      </c>
      <c r="E694" s="30"/>
      <c r="F694" s="31"/>
      <c r="G694" s="43"/>
      <c r="H694" s="34">
        <f>SUM(H695:H696)</f>
        <v>4</v>
      </c>
    </row>
    <row r="695" spans="1:8" ht="25.5" customHeight="1">
      <c r="A695" s="104"/>
      <c r="B695" s="99"/>
      <c r="C695" s="103"/>
      <c r="D695" s="30" t="s">
        <v>3899</v>
      </c>
      <c r="E695" s="30" t="s">
        <v>4814</v>
      </c>
      <c r="F695" s="31" t="s">
        <v>1668</v>
      </c>
      <c r="G695" s="43" t="s">
        <v>1669</v>
      </c>
      <c r="H695" s="34">
        <v>2</v>
      </c>
    </row>
    <row r="696" spans="1:8" ht="25.5" customHeight="1">
      <c r="A696" s="104"/>
      <c r="B696" s="99"/>
      <c r="C696" s="103"/>
      <c r="D696" s="30" t="s">
        <v>4085</v>
      </c>
      <c r="E696" s="30" t="s">
        <v>4814</v>
      </c>
      <c r="F696" s="31" t="s">
        <v>1682</v>
      </c>
      <c r="G696" s="43" t="s">
        <v>1683</v>
      </c>
      <c r="H696" s="34">
        <v>2</v>
      </c>
    </row>
    <row r="697" spans="1:8" ht="25.5" customHeight="1">
      <c r="A697" s="104"/>
      <c r="B697" s="99"/>
      <c r="C697" s="31" t="s">
        <v>1670</v>
      </c>
      <c r="D697" s="30" t="s">
        <v>3900</v>
      </c>
      <c r="E697" s="30" t="s">
        <v>4814</v>
      </c>
      <c r="F697" s="31" t="s">
        <v>1671</v>
      </c>
      <c r="G697" s="43" t="s">
        <v>1672</v>
      </c>
      <c r="H697" s="34">
        <v>2</v>
      </c>
    </row>
    <row r="698" spans="1:8" ht="25.5" customHeight="1">
      <c r="A698" s="104"/>
      <c r="B698" s="99"/>
      <c r="C698" s="103" t="s">
        <v>1673</v>
      </c>
      <c r="D698" s="30" t="s">
        <v>4441</v>
      </c>
      <c r="E698" s="30"/>
      <c r="F698" s="31"/>
      <c r="G698" s="43"/>
      <c r="H698" s="34">
        <f>SUM(H699:H701)</f>
        <v>6</v>
      </c>
    </row>
    <row r="699" spans="1:8" ht="25.5" customHeight="1">
      <c r="A699" s="104"/>
      <c r="B699" s="99"/>
      <c r="C699" s="103"/>
      <c r="D699" s="30" t="s">
        <v>3901</v>
      </c>
      <c r="E699" s="30" t="s">
        <v>4814</v>
      </c>
      <c r="F699" s="31" t="s">
        <v>1674</v>
      </c>
      <c r="G699" s="43" t="s">
        <v>1675</v>
      </c>
      <c r="H699" s="34">
        <v>2</v>
      </c>
    </row>
    <row r="700" spans="1:8" ht="25.5" customHeight="1">
      <c r="A700" s="104"/>
      <c r="B700" s="99"/>
      <c r="C700" s="103"/>
      <c r="D700" s="30" t="s">
        <v>3902</v>
      </c>
      <c r="E700" s="30" t="s">
        <v>4814</v>
      </c>
      <c r="F700" s="31" t="s">
        <v>1676</v>
      </c>
      <c r="G700" s="43" t="s">
        <v>1677</v>
      </c>
      <c r="H700" s="34">
        <v>2</v>
      </c>
    </row>
    <row r="701" spans="1:8" ht="25.5" customHeight="1">
      <c r="A701" s="104"/>
      <c r="B701" s="99"/>
      <c r="C701" s="103"/>
      <c r="D701" s="30" t="s">
        <v>3904</v>
      </c>
      <c r="E701" s="30" t="s">
        <v>4814</v>
      </c>
      <c r="F701" s="31" t="s">
        <v>1680</v>
      </c>
      <c r="G701" s="43" t="s">
        <v>1681</v>
      </c>
      <c r="H701" s="34">
        <v>2</v>
      </c>
    </row>
    <row r="702" spans="1:8" ht="25.5" customHeight="1">
      <c r="A702" s="104"/>
      <c r="B702" s="34" t="s">
        <v>4504</v>
      </c>
      <c r="C702" s="31" t="s">
        <v>1647</v>
      </c>
      <c r="D702" s="30" t="s">
        <v>3908</v>
      </c>
      <c r="E702" s="30" t="s">
        <v>4814</v>
      </c>
      <c r="F702" s="31" t="s">
        <v>1648</v>
      </c>
      <c r="G702" s="43" t="s">
        <v>1649</v>
      </c>
      <c r="H702" s="34">
        <v>2</v>
      </c>
    </row>
    <row r="703" spans="1:8" ht="25.5" customHeight="1">
      <c r="A703" s="104"/>
      <c r="B703" s="99" t="s">
        <v>4515</v>
      </c>
      <c r="C703" s="65" t="s">
        <v>4516</v>
      </c>
      <c r="D703" s="30"/>
      <c r="E703" s="30"/>
      <c r="F703" s="31"/>
      <c r="G703" s="43"/>
      <c r="H703" s="34">
        <f>SUM(H704:H710)</f>
        <v>26</v>
      </c>
    </row>
    <row r="704" spans="1:8" ht="25.5" customHeight="1">
      <c r="A704" s="104"/>
      <c r="B704" s="99"/>
      <c r="C704" s="64" t="s">
        <v>1717</v>
      </c>
      <c r="D704" s="30" t="s">
        <v>3294</v>
      </c>
      <c r="E704" s="34" t="s">
        <v>4815</v>
      </c>
      <c r="F704" s="64" t="s">
        <v>1718</v>
      </c>
      <c r="G704" s="44" t="s">
        <v>1719</v>
      </c>
      <c r="H704" s="34">
        <v>6</v>
      </c>
    </row>
    <row r="705" spans="1:8" ht="25.5" customHeight="1">
      <c r="A705" s="104"/>
      <c r="B705" s="99"/>
      <c r="C705" s="64" t="s">
        <v>1720</v>
      </c>
      <c r="D705" s="30" t="s">
        <v>3345</v>
      </c>
      <c r="E705" s="34" t="s">
        <v>4815</v>
      </c>
      <c r="F705" s="64" t="s">
        <v>1721</v>
      </c>
      <c r="G705" s="44" t="s">
        <v>1722</v>
      </c>
      <c r="H705" s="34">
        <v>6</v>
      </c>
    </row>
    <row r="706" spans="1:8" ht="25.5" customHeight="1">
      <c r="A706" s="104"/>
      <c r="B706" s="99"/>
      <c r="C706" s="31" t="s">
        <v>1723</v>
      </c>
      <c r="D706" s="30" t="s">
        <v>3371</v>
      </c>
      <c r="E706" s="30" t="s">
        <v>4815</v>
      </c>
      <c r="F706" s="31" t="s">
        <v>1724</v>
      </c>
      <c r="G706" s="43" t="s">
        <v>1725</v>
      </c>
      <c r="H706" s="34">
        <v>6</v>
      </c>
    </row>
    <row r="707" spans="1:8" ht="25.5" customHeight="1">
      <c r="A707" s="104"/>
      <c r="B707" s="99"/>
      <c r="C707" s="31" t="s">
        <v>1726</v>
      </c>
      <c r="D707" s="30" t="s">
        <v>3888</v>
      </c>
      <c r="E707" s="30" t="s">
        <v>4814</v>
      </c>
      <c r="F707" s="31" t="s">
        <v>1727</v>
      </c>
      <c r="G707" s="43" t="s">
        <v>1728</v>
      </c>
      <c r="H707" s="34">
        <v>2</v>
      </c>
    </row>
    <row r="708" spans="1:8" ht="25.5" customHeight="1">
      <c r="A708" s="104"/>
      <c r="B708" s="99"/>
      <c r="C708" s="31" t="s">
        <v>1729</v>
      </c>
      <c r="D708" s="30" t="s">
        <v>3889</v>
      </c>
      <c r="E708" s="30" t="s">
        <v>4814</v>
      </c>
      <c r="F708" s="31" t="s">
        <v>1730</v>
      </c>
      <c r="G708" s="43" t="s">
        <v>1731</v>
      </c>
      <c r="H708" s="34">
        <v>2</v>
      </c>
    </row>
    <row r="709" spans="1:8" ht="25.5" customHeight="1">
      <c r="A709" s="104"/>
      <c r="B709" s="99"/>
      <c r="C709" s="31" t="s">
        <v>1732</v>
      </c>
      <c r="D709" s="30" t="s">
        <v>3890</v>
      </c>
      <c r="E709" s="30" t="s">
        <v>4814</v>
      </c>
      <c r="F709" s="31" t="s">
        <v>1733</v>
      </c>
      <c r="G709" s="43" t="s">
        <v>1734</v>
      </c>
      <c r="H709" s="34">
        <v>2</v>
      </c>
    </row>
    <row r="710" spans="1:8" ht="25.5" customHeight="1">
      <c r="A710" s="104"/>
      <c r="B710" s="99"/>
      <c r="C710" s="31" t="s">
        <v>1735</v>
      </c>
      <c r="D710" s="30" t="s">
        <v>3891</v>
      </c>
      <c r="E710" s="30" t="s">
        <v>4814</v>
      </c>
      <c r="F710" s="31" t="s">
        <v>1736</v>
      </c>
      <c r="G710" s="43" t="s">
        <v>1737</v>
      </c>
      <c r="H710" s="34">
        <v>2</v>
      </c>
    </row>
    <row r="711" spans="1:8" ht="25.5" customHeight="1">
      <c r="A711" s="104"/>
      <c r="B711" s="99" t="s">
        <v>4528</v>
      </c>
      <c r="C711" s="65" t="s">
        <v>4529</v>
      </c>
      <c r="D711" s="30"/>
      <c r="E711" s="30"/>
      <c r="F711" s="31"/>
      <c r="G711" s="43"/>
      <c r="H711" s="34">
        <f>SUM(H712:H717)</f>
        <v>12</v>
      </c>
    </row>
    <row r="712" spans="1:8" ht="25.5" customHeight="1">
      <c r="A712" s="104"/>
      <c r="B712" s="99"/>
      <c r="C712" s="31" t="s">
        <v>1829</v>
      </c>
      <c r="D712" s="30" t="s">
        <v>3892</v>
      </c>
      <c r="E712" s="30" t="s">
        <v>4814</v>
      </c>
      <c r="F712" s="31" t="s">
        <v>1830</v>
      </c>
      <c r="G712" s="43" t="s">
        <v>1831</v>
      </c>
      <c r="H712" s="34">
        <v>2</v>
      </c>
    </row>
    <row r="713" spans="1:8" ht="25.5" customHeight="1">
      <c r="A713" s="104"/>
      <c r="B713" s="99"/>
      <c r="C713" s="31" t="s">
        <v>1832</v>
      </c>
      <c r="D713" s="30" t="s">
        <v>3893</v>
      </c>
      <c r="E713" s="30" t="s">
        <v>4814</v>
      </c>
      <c r="F713" s="31" t="s">
        <v>1833</v>
      </c>
      <c r="G713" s="43" t="s">
        <v>1834</v>
      </c>
      <c r="H713" s="34">
        <v>2</v>
      </c>
    </row>
    <row r="714" spans="1:8" ht="25.5" customHeight="1">
      <c r="A714" s="104"/>
      <c r="B714" s="99"/>
      <c r="C714" s="31" t="s">
        <v>1835</v>
      </c>
      <c r="D714" s="30" t="s">
        <v>3894</v>
      </c>
      <c r="E714" s="30" t="s">
        <v>4814</v>
      </c>
      <c r="F714" s="31" t="s">
        <v>1835</v>
      </c>
      <c r="G714" s="43" t="s">
        <v>1836</v>
      </c>
      <c r="H714" s="34">
        <v>2</v>
      </c>
    </row>
    <row r="715" spans="1:8" ht="25.5" customHeight="1">
      <c r="A715" s="104"/>
      <c r="B715" s="99"/>
      <c r="C715" s="31" t="s">
        <v>1837</v>
      </c>
      <c r="D715" s="30" t="s">
        <v>3895</v>
      </c>
      <c r="E715" s="30" t="s">
        <v>4814</v>
      </c>
      <c r="F715" s="31" t="s">
        <v>1838</v>
      </c>
      <c r="G715" s="43" t="s">
        <v>1839</v>
      </c>
      <c r="H715" s="34">
        <v>2</v>
      </c>
    </row>
    <row r="716" spans="1:8" ht="25.5" customHeight="1">
      <c r="A716" s="104"/>
      <c r="B716" s="99"/>
      <c r="C716" s="31" t="s">
        <v>1840</v>
      </c>
      <c r="D716" s="30" t="s">
        <v>3896</v>
      </c>
      <c r="E716" s="30" t="s">
        <v>4814</v>
      </c>
      <c r="F716" s="31" t="s">
        <v>1841</v>
      </c>
      <c r="G716" s="43" t="s">
        <v>1842</v>
      </c>
      <c r="H716" s="34">
        <v>2</v>
      </c>
    </row>
    <row r="717" spans="1:8" ht="25.5" customHeight="1">
      <c r="A717" s="104"/>
      <c r="B717" s="99"/>
      <c r="C717" s="31" t="s">
        <v>1843</v>
      </c>
      <c r="D717" s="30" t="s">
        <v>3897</v>
      </c>
      <c r="E717" s="30" t="s">
        <v>4814</v>
      </c>
      <c r="F717" s="31" t="s">
        <v>1844</v>
      </c>
      <c r="G717" s="43" t="s">
        <v>1845</v>
      </c>
      <c r="H717" s="34">
        <v>2</v>
      </c>
    </row>
    <row r="718" spans="1:8" ht="25.5" customHeight="1">
      <c r="A718" s="104"/>
      <c r="B718" s="99" t="s">
        <v>4513</v>
      </c>
      <c r="C718" s="65" t="s">
        <v>4514</v>
      </c>
      <c r="D718" s="30"/>
      <c r="E718" s="30"/>
      <c r="F718" s="31"/>
      <c r="G718" s="43"/>
      <c r="H718" s="34">
        <f>SUM(H719:H720,H721,H724)</f>
        <v>10</v>
      </c>
    </row>
    <row r="719" spans="1:8" ht="25.5" customHeight="1">
      <c r="A719" s="104"/>
      <c r="B719" s="99"/>
      <c r="C719" s="31" t="s">
        <v>1704</v>
      </c>
      <c r="D719" s="30" t="s">
        <v>3858</v>
      </c>
      <c r="E719" s="30" t="s">
        <v>4814</v>
      </c>
      <c r="F719" s="31" t="s">
        <v>1704</v>
      </c>
      <c r="G719" s="43" t="s">
        <v>1705</v>
      </c>
      <c r="H719" s="34">
        <v>2</v>
      </c>
    </row>
    <row r="720" spans="1:8" ht="25.5" customHeight="1">
      <c r="A720" s="104"/>
      <c r="B720" s="99"/>
      <c r="C720" s="31" t="s">
        <v>1706</v>
      </c>
      <c r="D720" s="30" t="s">
        <v>3859</v>
      </c>
      <c r="E720" s="30" t="s">
        <v>4814</v>
      </c>
      <c r="F720" s="31" t="s">
        <v>1707</v>
      </c>
      <c r="G720" s="43" t="s">
        <v>1708</v>
      </c>
      <c r="H720" s="34">
        <v>2</v>
      </c>
    </row>
    <row r="721" spans="1:8" ht="25.5" customHeight="1">
      <c r="A721" s="104"/>
      <c r="B721" s="99"/>
      <c r="C721" s="103" t="s">
        <v>1709</v>
      </c>
      <c r="D721" s="30" t="s">
        <v>4441</v>
      </c>
      <c r="E721" s="30"/>
      <c r="F721" s="31"/>
      <c r="G721" s="43"/>
      <c r="H721" s="34">
        <f>SUM(H722:H723)</f>
        <v>4</v>
      </c>
    </row>
    <row r="722" spans="1:8" ht="25.5" customHeight="1">
      <c r="A722" s="104"/>
      <c r="B722" s="99"/>
      <c r="C722" s="103"/>
      <c r="D722" s="30" t="s">
        <v>3860</v>
      </c>
      <c r="E722" s="30" t="s">
        <v>4814</v>
      </c>
      <c r="F722" s="31" t="s">
        <v>1710</v>
      </c>
      <c r="G722" s="43" t="s">
        <v>1711</v>
      </c>
      <c r="H722" s="34">
        <v>2</v>
      </c>
    </row>
    <row r="723" spans="1:8" ht="25.5" customHeight="1">
      <c r="A723" s="104"/>
      <c r="B723" s="99"/>
      <c r="C723" s="103"/>
      <c r="D723" s="30" t="s">
        <v>3861</v>
      </c>
      <c r="E723" s="30" t="s">
        <v>4814</v>
      </c>
      <c r="F723" s="31" t="s">
        <v>1712</v>
      </c>
      <c r="G723" s="43" t="s">
        <v>1713</v>
      </c>
      <c r="H723" s="34">
        <v>2</v>
      </c>
    </row>
    <row r="724" spans="1:8" ht="25.5" customHeight="1">
      <c r="A724" s="104"/>
      <c r="B724" s="99"/>
      <c r="C724" s="31" t="s">
        <v>1714</v>
      </c>
      <c r="D724" s="30" t="s">
        <v>3862</v>
      </c>
      <c r="E724" s="30" t="s">
        <v>4814</v>
      </c>
      <c r="F724" s="31" t="s">
        <v>1715</v>
      </c>
      <c r="G724" s="43" t="s">
        <v>1716</v>
      </c>
      <c r="H724" s="34">
        <v>2</v>
      </c>
    </row>
    <row r="725" spans="1:8" ht="25.5" customHeight="1">
      <c r="A725" s="104"/>
      <c r="B725" s="99" t="s">
        <v>4524</v>
      </c>
      <c r="C725" s="65" t="s">
        <v>4525</v>
      </c>
      <c r="D725" s="30"/>
      <c r="E725" s="30"/>
      <c r="F725" s="31"/>
      <c r="G725" s="43"/>
      <c r="H725" s="34">
        <f>SUM(H726:H729,H730,H733,H734,H737)</f>
        <v>24</v>
      </c>
    </row>
    <row r="726" spans="1:8" ht="25.5" customHeight="1">
      <c r="A726" s="104"/>
      <c r="B726" s="99"/>
      <c r="C726" s="64" t="s">
        <v>1786</v>
      </c>
      <c r="D726" s="30" t="s">
        <v>3262</v>
      </c>
      <c r="E726" s="34" t="s">
        <v>4815</v>
      </c>
      <c r="F726" s="64" t="s">
        <v>1787</v>
      </c>
      <c r="G726" s="44" t="s">
        <v>1788</v>
      </c>
      <c r="H726" s="34">
        <v>6</v>
      </c>
    </row>
    <row r="727" spans="1:8" ht="25.5" customHeight="1">
      <c r="A727" s="104"/>
      <c r="B727" s="99"/>
      <c r="C727" s="31" t="s">
        <v>1789</v>
      </c>
      <c r="D727" s="30" t="s">
        <v>3869</v>
      </c>
      <c r="E727" s="30" t="s">
        <v>4814</v>
      </c>
      <c r="F727" s="31" t="s">
        <v>1790</v>
      </c>
      <c r="G727" s="43" t="s">
        <v>1791</v>
      </c>
      <c r="H727" s="34">
        <v>2</v>
      </c>
    </row>
    <row r="728" spans="1:8" ht="25.5" customHeight="1">
      <c r="A728" s="104"/>
      <c r="B728" s="99"/>
      <c r="C728" s="31" t="s">
        <v>1792</v>
      </c>
      <c r="D728" s="30" t="s">
        <v>3870</v>
      </c>
      <c r="E728" s="30" t="s">
        <v>4814</v>
      </c>
      <c r="F728" s="31" t="s">
        <v>1793</v>
      </c>
      <c r="G728" s="43" t="s">
        <v>1794</v>
      </c>
      <c r="H728" s="34">
        <v>2</v>
      </c>
    </row>
    <row r="729" spans="1:8" ht="25.5" customHeight="1">
      <c r="A729" s="104"/>
      <c r="B729" s="99"/>
      <c r="C729" s="31" t="s">
        <v>1795</v>
      </c>
      <c r="D729" s="30" t="s">
        <v>3871</v>
      </c>
      <c r="E729" s="30" t="s">
        <v>4814</v>
      </c>
      <c r="F729" s="31" t="s">
        <v>1796</v>
      </c>
      <c r="G729" s="43" t="s">
        <v>1797</v>
      </c>
      <c r="H729" s="34">
        <v>2</v>
      </c>
    </row>
    <row r="730" spans="1:8" ht="25.5" customHeight="1">
      <c r="A730" s="104"/>
      <c r="B730" s="99"/>
      <c r="C730" s="103" t="s">
        <v>1798</v>
      </c>
      <c r="D730" s="30" t="s">
        <v>4441</v>
      </c>
      <c r="E730" s="30"/>
      <c r="F730" s="31"/>
      <c r="G730" s="43"/>
      <c r="H730" s="34">
        <f>SUM(H731:H732)</f>
        <v>4</v>
      </c>
    </row>
    <row r="731" spans="1:8" ht="25.5" customHeight="1">
      <c r="A731" s="104"/>
      <c r="B731" s="99"/>
      <c r="C731" s="103"/>
      <c r="D731" s="30" t="s">
        <v>3872</v>
      </c>
      <c r="E731" s="30" t="s">
        <v>4814</v>
      </c>
      <c r="F731" s="31" t="s">
        <v>1799</v>
      </c>
      <c r="G731" s="43" t="s">
        <v>1800</v>
      </c>
      <c r="H731" s="34">
        <v>2</v>
      </c>
    </row>
    <row r="732" spans="1:8" ht="25.5" customHeight="1">
      <c r="A732" s="104"/>
      <c r="B732" s="99"/>
      <c r="C732" s="103"/>
      <c r="D732" s="30" t="s">
        <v>3873</v>
      </c>
      <c r="E732" s="30" t="s">
        <v>4814</v>
      </c>
      <c r="F732" s="31" t="s">
        <v>1801</v>
      </c>
      <c r="G732" s="43" t="s">
        <v>1802</v>
      </c>
      <c r="H732" s="34">
        <v>2</v>
      </c>
    </row>
    <row r="733" spans="1:8" ht="25.5" customHeight="1">
      <c r="A733" s="104"/>
      <c r="B733" s="99"/>
      <c r="C733" s="31" t="s">
        <v>1803</v>
      </c>
      <c r="D733" s="30" t="s">
        <v>3874</v>
      </c>
      <c r="E733" s="30" t="s">
        <v>4814</v>
      </c>
      <c r="F733" s="31" t="s">
        <v>1804</v>
      </c>
      <c r="G733" s="43" t="s">
        <v>1805</v>
      </c>
      <c r="H733" s="34">
        <v>2</v>
      </c>
    </row>
    <row r="734" spans="1:8" ht="25.5" customHeight="1">
      <c r="A734" s="104"/>
      <c r="B734" s="99"/>
      <c r="C734" s="103" t="s">
        <v>1806</v>
      </c>
      <c r="D734" s="30" t="s">
        <v>4441</v>
      </c>
      <c r="E734" s="30"/>
      <c r="F734" s="31"/>
      <c r="G734" s="43"/>
      <c r="H734" s="34">
        <f>SUM(H735:H736)</f>
        <v>4</v>
      </c>
    </row>
    <row r="735" spans="1:8" ht="25.5" customHeight="1">
      <c r="A735" s="104"/>
      <c r="B735" s="99"/>
      <c r="C735" s="103"/>
      <c r="D735" s="30" t="s">
        <v>3875</v>
      </c>
      <c r="E735" s="30" t="s">
        <v>4814</v>
      </c>
      <c r="F735" s="31" t="s">
        <v>1807</v>
      </c>
      <c r="G735" s="43" t="s">
        <v>1808</v>
      </c>
      <c r="H735" s="34">
        <v>2</v>
      </c>
    </row>
    <row r="736" spans="1:8" ht="25.5" customHeight="1">
      <c r="A736" s="104"/>
      <c r="B736" s="99"/>
      <c r="C736" s="103"/>
      <c r="D736" s="30" t="s">
        <v>3876</v>
      </c>
      <c r="E736" s="30" t="s">
        <v>4814</v>
      </c>
      <c r="F736" s="31" t="s">
        <v>1809</v>
      </c>
      <c r="G736" s="43" t="s">
        <v>1810</v>
      </c>
      <c r="H736" s="34">
        <v>2</v>
      </c>
    </row>
    <row r="737" spans="1:8" ht="25.5" customHeight="1">
      <c r="A737" s="104"/>
      <c r="B737" s="99"/>
      <c r="C737" s="31" t="s">
        <v>1811</v>
      </c>
      <c r="D737" s="30" t="s">
        <v>3877</v>
      </c>
      <c r="E737" s="30" t="s">
        <v>4814</v>
      </c>
      <c r="F737" s="31" t="s">
        <v>1812</v>
      </c>
      <c r="G737" s="43" t="s">
        <v>1813</v>
      </c>
      <c r="H737" s="34">
        <v>2</v>
      </c>
    </row>
    <row r="738" spans="1:8" ht="25.5" customHeight="1">
      <c r="A738" s="104"/>
      <c r="B738" s="99" t="s">
        <v>4511</v>
      </c>
      <c r="C738" s="65" t="s">
        <v>4512</v>
      </c>
      <c r="D738" s="30"/>
      <c r="E738" s="30"/>
      <c r="F738" s="31"/>
      <c r="G738" s="43"/>
      <c r="H738" s="34">
        <f>SUM(H739:H745)</f>
        <v>18</v>
      </c>
    </row>
    <row r="739" spans="1:8" ht="25.5" customHeight="1">
      <c r="A739" s="104"/>
      <c r="B739" s="99"/>
      <c r="C739" s="64" t="s">
        <v>1684</v>
      </c>
      <c r="D739" s="30" t="s">
        <v>3381</v>
      </c>
      <c r="E739" s="34" t="s">
        <v>4815</v>
      </c>
      <c r="F739" s="64" t="s">
        <v>1685</v>
      </c>
      <c r="G739" s="44" t="s">
        <v>1686</v>
      </c>
      <c r="H739" s="34">
        <v>6</v>
      </c>
    </row>
    <row r="740" spans="1:8" ht="25.5" customHeight="1">
      <c r="A740" s="104"/>
      <c r="B740" s="99"/>
      <c r="C740" s="31" t="s">
        <v>1687</v>
      </c>
      <c r="D740" s="30" t="s">
        <v>3863</v>
      </c>
      <c r="E740" s="30" t="s">
        <v>4814</v>
      </c>
      <c r="F740" s="31" t="s">
        <v>1687</v>
      </c>
      <c r="G740" s="43" t="s">
        <v>1688</v>
      </c>
      <c r="H740" s="34">
        <v>2</v>
      </c>
    </row>
    <row r="741" spans="1:8" ht="25.5" customHeight="1">
      <c r="A741" s="104"/>
      <c r="B741" s="99"/>
      <c r="C741" s="31" t="s">
        <v>1689</v>
      </c>
      <c r="D741" s="30" t="s">
        <v>3864</v>
      </c>
      <c r="E741" s="30" t="s">
        <v>4814</v>
      </c>
      <c r="F741" s="31" t="s">
        <v>1690</v>
      </c>
      <c r="G741" s="43" t="s">
        <v>1691</v>
      </c>
      <c r="H741" s="34">
        <v>2</v>
      </c>
    </row>
    <row r="742" spans="1:8" ht="25.5" customHeight="1">
      <c r="A742" s="104"/>
      <c r="B742" s="99"/>
      <c r="C742" s="31" t="s">
        <v>1692</v>
      </c>
      <c r="D742" s="30" t="s">
        <v>3865</v>
      </c>
      <c r="E742" s="30" t="s">
        <v>4814</v>
      </c>
      <c r="F742" s="31" t="s">
        <v>1693</v>
      </c>
      <c r="G742" s="43" t="s">
        <v>1694</v>
      </c>
      <c r="H742" s="34">
        <v>2</v>
      </c>
    </row>
    <row r="743" spans="1:8" ht="25.5" customHeight="1">
      <c r="A743" s="104"/>
      <c r="B743" s="99"/>
      <c r="C743" s="31" t="s">
        <v>1695</v>
      </c>
      <c r="D743" s="30" t="s">
        <v>3866</v>
      </c>
      <c r="E743" s="30" t="s">
        <v>4814</v>
      </c>
      <c r="F743" s="31" t="s">
        <v>1696</v>
      </c>
      <c r="G743" s="43" t="s">
        <v>1697</v>
      </c>
      <c r="H743" s="34">
        <v>2</v>
      </c>
    </row>
    <row r="744" spans="1:8" ht="25.5" customHeight="1">
      <c r="A744" s="104"/>
      <c r="B744" s="99"/>
      <c r="C744" s="31" t="s">
        <v>1698</v>
      </c>
      <c r="D744" s="30" t="s">
        <v>3867</v>
      </c>
      <c r="E744" s="30" t="s">
        <v>4814</v>
      </c>
      <c r="F744" s="31" t="s">
        <v>1699</v>
      </c>
      <c r="G744" s="43" t="s">
        <v>1700</v>
      </c>
      <c r="H744" s="34">
        <v>2</v>
      </c>
    </row>
    <row r="745" spans="1:8" ht="25.5" customHeight="1">
      <c r="A745" s="104"/>
      <c r="B745" s="99"/>
      <c r="C745" s="31" t="s">
        <v>1701</v>
      </c>
      <c r="D745" s="30" t="s">
        <v>3868</v>
      </c>
      <c r="E745" s="30" t="s">
        <v>4814</v>
      </c>
      <c r="F745" s="31" t="s">
        <v>1702</v>
      </c>
      <c r="G745" s="43" t="s">
        <v>1703</v>
      </c>
      <c r="H745" s="34">
        <v>2</v>
      </c>
    </row>
    <row r="746" spans="1:8" ht="25.5" customHeight="1">
      <c r="A746" s="104"/>
      <c r="B746" s="99" t="s">
        <v>4526</v>
      </c>
      <c r="C746" s="65" t="s">
        <v>4527</v>
      </c>
      <c r="D746" s="30"/>
      <c r="E746" s="30"/>
      <c r="F746" s="31"/>
      <c r="G746" s="43"/>
      <c r="H746" s="34">
        <f>SUM(H747:H751)</f>
        <v>14</v>
      </c>
    </row>
    <row r="747" spans="1:8" ht="25.5" customHeight="1">
      <c r="A747" s="104"/>
      <c r="B747" s="99"/>
      <c r="C747" s="64" t="s">
        <v>1814</v>
      </c>
      <c r="D747" s="30" t="s">
        <v>3217</v>
      </c>
      <c r="E747" s="34" t="s">
        <v>4815</v>
      </c>
      <c r="F747" s="64" t="s">
        <v>1815</v>
      </c>
      <c r="G747" s="44" t="s">
        <v>1816</v>
      </c>
      <c r="H747" s="34">
        <v>6</v>
      </c>
    </row>
    <row r="748" spans="1:8" ht="25.5" customHeight="1">
      <c r="A748" s="104"/>
      <c r="B748" s="99"/>
      <c r="C748" s="31" t="s">
        <v>1817</v>
      </c>
      <c r="D748" s="30" t="s">
        <v>3884</v>
      </c>
      <c r="E748" s="30" t="s">
        <v>4814</v>
      </c>
      <c r="F748" s="31" t="s">
        <v>1818</v>
      </c>
      <c r="G748" s="43" t="s">
        <v>1819</v>
      </c>
      <c r="H748" s="34">
        <v>2</v>
      </c>
    </row>
    <row r="749" spans="1:8" ht="25.5" customHeight="1">
      <c r="A749" s="104"/>
      <c r="B749" s="99"/>
      <c r="C749" s="31" t="s">
        <v>1820</v>
      </c>
      <c r="D749" s="30" t="s">
        <v>3885</v>
      </c>
      <c r="E749" s="30" t="s">
        <v>4814</v>
      </c>
      <c r="F749" s="31" t="s">
        <v>1821</v>
      </c>
      <c r="G749" s="43" t="s">
        <v>1822</v>
      </c>
      <c r="H749" s="34">
        <v>2</v>
      </c>
    </row>
    <row r="750" spans="1:8" ht="25.5" customHeight="1">
      <c r="A750" s="104"/>
      <c r="B750" s="99"/>
      <c r="C750" s="31" t="s">
        <v>1823</v>
      </c>
      <c r="D750" s="30" t="s">
        <v>3886</v>
      </c>
      <c r="E750" s="30" t="s">
        <v>4814</v>
      </c>
      <c r="F750" s="31" t="s">
        <v>1824</v>
      </c>
      <c r="G750" s="43" t="s">
        <v>1825</v>
      </c>
      <c r="H750" s="34">
        <v>2</v>
      </c>
    </row>
    <row r="751" spans="1:8" ht="25.5" customHeight="1">
      <c r="A751" s="104"/>
      <c r="B751" s="99"/>
      <c r="C751" s="31" t="s">
        <v>1826</v>
      </c>
      <c r="D751" s="30" t="s">
        <v>3887</v>
      </c>
      <c r="E751" s="30" t="s">
        <v>4814</v>
      </c>
      <c r="F751" s="31" t="s">
        <v>1827</v>
      </c>
      <c r="G751" s="43" t="s">
        <v>1828</v>
      </c>
      <c r="H751" s="34">
        <v>2</v>
      </c>
    </row>
    <row r="752" spans="1:8" ht="25.5" customHeight="1">
      <c r="A752" s="104"/>
      <c r="B752" s="99" t="s">
        <v>4517</v>
      </c>
      <c r="C752" s="65" t="s">
        <v>4518</v>
      </c>
      <c r="D752" s="30"/>
      <c r="E752" s="30"/>
      <c r="F752" s="31"/>
      <c r="G752" s="43"/>
      <c r="H752" s="34">
        <f>SUM(H753:H754,H755,H758:H762)</f>
        <v>26</v>
      </c>
    </row>
    <row r="753" spans="1:8" ht="25.5" customHeight="1">
      <c r="A753" s="104"/>
      <c r="B753" s="99"/>
      <c r="C753" s="31" t="s">
        <v>1738</v>
      </c>
      <c r="D753" s="30" t="s">
        <v>3279</v>
      </c>
      <c r="E753" s="34" t="s">
        <v>4815</v>
      </c>
      <c r="F753" s="64" t="s">
        <v>1739</v>
      </c>
      <c r="G753" s="44" t="s">
        <v>1740</v>
      </c>
      <c r="H753" s="34">
        <v>6</v>
      </c>
    </row>
    <row r="754" spans="1:8" ht="25.5" customHeight="1">
      <c r="A754" s="104"/>
      <c r="B754" s="99"/>
      <c r="C754" s="64" t="s">
        <v>1741</v>
      </c>
      <c r="D754" s="30" t="s">
        <v>3411</v>
      </c>
      <c r="E754" s="34" t="s">
        <v>4815</v>
      </c>
      <c r="F754" s="64" t="s">
        <v>1742</v>
      </c>
      <c r="G754" s="44" t="s">
        <v>1743</v>
      </c>
      <c r="H754" s="34">
        <v>6</v>
      </c>
    </row>
    <row r="755" spans="1:8" ht="25.5" customHeight="1">
      <c r="A755" s="104"/>
      <c r="B755" s="99"/>
      <c r="C755" s="103" t="s">
        <v>4519</v>
      </c>
      <c r="D755" s="30" t="s">
        <v>4441</v>
      </c>
      <c r="E755" s="34"/>
      <c r="F755" s="64"/>
      <c r="G755" s="44"/>
      <c r="H755" s="34">
        <f>SUM(H756:H757)</f>
        <v>4</v>
      </c>
    </row>
    <row r="756" spans="1:8" ht="25.5" customHeight="1">
      <c r="A756" s="104"/>
      <c r="B756" s="99"/>
      <c r="C756" s="103"/>
      <c r="D756" s="30" t="s">
        <v>3851</v>
      </c>
      <c r="E756" s="30" t="s">
        <v>4814</v>
      </c>
      <c r="F756" s="31" t="s">
        <v>1744</v>
      </c>
      <c r="G756" s="43" t="s">
        <v>1745</v>
      </c>
      <c r="H756" s="34">
        <v>2</v>
      </c>
    </row>
    <row r="757" spans="1:8" ht="25.5" customHeight="1">
      <c r="A757" s="104"/>
      <c r="B757" s="99"/>
      <c r="C757" s="103"/>
      <c r="D757" s="30" t="s">
        <v>3852</v>
      </c>
      <c r="E757" s="30" t="s">
        <v>4814</v>
      </c>
      <c r="F757" s="31" t="s">
        <v>1746</v>
      </c>
      <c r="G757" s="43" t="s">
        <v>1747</v>
      </c>
      <c r="H757" s="34">
        <v>2</v>
      </c>
    </row>
    <row r="758" spans="1:8" ht="25.5" customHeight="1">
      <c r="A758" s="104"/>
      <c r="B758" s="99"/>
      <c r="C758" s="31" t="s">
        <v>1748</v>
      </c>
      <c r="D758" s="30" t="s">
        <v>3853</v>
      </c>
      <c r="E758" s="30" t="s">
        <v>4814</v>
      </c>
      <c r="F758" s="31" t="s">
        <v>1749</v>
      </c>
      <c r="G758" s="43" t="s">
        <v>1750</v>
      </c>
      <c r="H758" s="34">
        <v>2</v>
      </c>
    </row>
    <row r="759" spans="1:8" ht="25.5" customHeight="1">
      <c r="A759" s="104"/>
      <c r="B759" s="99"/>
      <c r="C759" s="31" t="s">
        <v>1751</v>
      </c>
      <c r="D759" s="30" t="s">
        <v>3854</v>
      </c>
      <c r="E759" s="30" t="s">
        <v>4814</v>
      </c>
      <c r="F759" s="31" t="s">
        <v>1752</v>
      </c>
      <c r="G759" s="43" t="s">
        <v>1753</v>
      </c>
      <c r="H759" s="34">
        <v>2</v>
      </c>
    </row>
    <row r="760" spans="1:8" ht="25.5" customHeight="1">
      <c r="A760" s="104"/>
      <c r="B760" s="99"/>
      <c r="C760" s="31" t="s">
        <v>1754</v>
      </c>
      <c r="D760" s="30" t="s">
        <v>3855</v>
      </c>
      <c r="E760" s="30" t="s">
        <v>4814</v>
      </c>
      <c r="F760" s="31" t="s">
        <v>1755</v>
      </c>
      <c r="G760" s="43" t="s">
        <v>1756</v>
      </c>
      <c r="H760" s="34">
        <v>2</v>
      </c>
    </row>
    <row r="761" spans="1:8" ht="25.5" customHeight="1">
      <c r="A761" s="104"/>
      <c r="B761" s="99"/>
      <c r="C761" s="31" t="s">
        <v>1757</v>
      </c>
      <c r="D761" s="30" t="s">
        <v>3856</v>
      </c>
      <c r="E761" s="30" t="s">
        <v>4814</v>
      </c>
      <c r="F761" s="31" t="s">
        <v>1758</v>
      </c>
      <c r="G761" s="43" t="s">
        <v>1759</v>
      </c>
      <c r="H761" s="34">
        <v>2</v>
      </c>
    </row>
    <row r="762" spans="1:8" ht="25.5" customHeight="1">
      <c r="A762" s="104"/>
      <c r="B762" s="99"/>
      <c r="C762" s="31" t="s">
        <v>1760</v>
      </c>
      <c r="D762" s="30" t="s">
        <v>3857</v>
      </c>
      <c r="E762" s="30" t="s">
        <v>4814</v>
      </c>
      <c r="F762" s="31" t="s">
        <v>1761</v>
      </c>
      <c r="G762" s="43" t="s">
        <v>1762</v>
      </c>
      <c r="H762" s="34">
        <v>2</v>
      </c>
    </row>
    <row r="763" spans="1:8" ht="25.5" customHeight="1">
      <c r="A763" s="104"/>
      <c r="B763" s="99" t="s">
        <v>4505</v>
      </c>
      <c r="C763" s="65" t="s">
        <v>4506</v>
      </c>
      <c r="D763" s="30"/>
      <c r="E763" s="30"/>
      <c r="F763" s="31"/>
      <c r="G763" s="43"/>
      <c r="H763" s="34">
        <f>SUM(H764:H767)</f>
        <v>8</v>
      </c>
    </row>
    <row r="764" spans="1:8" ht="25.5" customHeight="1">
      <c r="A764" s="104"/>
      <c r="B764" s="99"/>
      <c r="C764" s="31" t="s">
        <v>1650</v>
      </c>
      <c r="D764" s="30" t="s">
        <v>3878</v>
      </c>
      <c r="E764" s="30" t="s">
        <v>4814</v>
      </c>
      <c r="F764" s="31" t="s">
        <v>1651</v>
      </c>
      <c r="G764" s="43" t="s">
        <v>1652</v>
      </c>
      <c r="H764" s="34">
        <v>2</v>
      </c>
    </row>
    <row r="765" spans="1:8" ht="25.5" customHeight="1">
      <c r="A765" s="104"/>
      <c r="B765" s="99"/>
      <c r="C765" s="31" t="s">
        <v>1653</v>
      </c>
      <c r="D765" s="30" t="s">
        <v>3879</v>
      </c>
      <c r="E765" s="30" t="s">
        <v>4814</v>
      </c>
      <c r="F765" s="31" t="s">
        <v>1654</v>
      </c>
      <c r="G765" s="43" t="s">
        <v>1655</v>
      </c>
      <c r="H765" s="34">
        <v>2</v>
      </c>
    </row>
    <row r="766" spans="1:8" ht="25.5" customHeight="1">
      <c r="A766" s="104"/>
      <c r="B766" s="99"/>
      <c r="C766" s="31" t="s">
        <v>1656</v>
      </c>
      <c r="D766" s="30" t="s">
        <v>3880</v>
      </c>
      <c r="E766" s="30" t="s">
        <v>4814</v>
      </c>
      <c r="F766" s="31" t="s">
        <v>1657</v>
      </c>
      <c r="G766" s="43" t="s">
        <v>1658</v>
      </c>
      <c r="H766" s="34">
        <v>2</v>
      </c>
    </row>
    <row r="767" spans="1:8" ht="25.5" customHeight="1">
      <c r="A767" s="104"/>
      <c r="B767" s="99"/>
      <c r="C767" s="31" t="s">
        <v>1659</v>
      </c>
      <c r="D767" s="30" t="s">
        <v>3881</v>
      </c>
      <c r="E767" s="30" t="s">
        <v>4814</v>
      </c>
      <c r="F767" s="31" t="s">
        <v>1660</v>
      </c>
      <c r="G767" s="43" t="s">
        <v>1661</v>
      </c>
      <c r="H767" s="34">
        <v>2</v>
      </c>
    </row>
    <row r="768" spans="1:8" ht="25.5" customHeight="1">
      <c r="A768" s="104"/>
      <c r="B768" s="99" t="s">
        <v>4522</v>
      </c>
      <c r="C768" s="65" t="s">
        <v>4523</v>
      </c>
      <c r="D768" s="30"/>
      <c r="E768" s="30"/>
      <c r="F768" s="31"/>
      <c r="G768" s="43"/>
      <c r="H768" s="34">
        <f>SUM(H769:H770)</f>
        <v>4</v>
      </c>
    </row>
    <row r="769" spans="1:8" ht="25.5" customHeight="1">
      <c r="A769" s="104"/>
      <c r="B769" s="99"/>
      <c r="C769" s="31" t="s">
        <v>1780</v>
      </c>
      <c r="D769" s="30" t="s">
        <v>3882</v>
      </c>
      <c r="E769" s="30" t="s">
        <v>4814</v>
      </c>
      <c r="F769" s="31" t="s">
        <v>1781</v>
      </c>
      <c r="G769" s="43" t="s">
        <v>1782</v>
      </c>
      <c r="H769" s="34">
        <v>2</v>
      </c>
    </row>
    <row r="770" spans="1:8" ht="25.5" customHeight="1">
      <c r="A770" s="104"/>
      <c r="B770" s="99"/>
      <c r="C770" s="31" t="s">
        <v>1783</v>
      </c>
      <c r="D770" s="30" t="s">
        <v>3883</v>
      </c>
      <c r="E770" s="30" t="s">
        <v>4814</v>
      </c>
      <c r="F770" s="31" t="s">
        <v>1784</v>
      </c>
      <c r="G770" s="43" t="s">
        <v>1785</v>
      </c>
      <c r="H770" s="34">
        <v>2</v>
      </c>
    </row>
    <row r="771" spans="1:8" ht="25.5" customHeight="1">
      <c r="A771" s="104" t="s">
        <v>106</v>
      </c>
      <c r="B771" s="104" t="s">
        <v>107</v>
      </c>
      <c r="C771" s="104"/>
      <c r="D771" s="36"/>
      <c r="E771" s="30"/>
      <c r="F771" s="31"/>
      <c r="G771" s="43"/>
      <c r="H771" s="32">
        <f>SUM(H772,H850,H821,H814,H849,H826,H836,H825,H820,H845,H800,H863,H815)</f>
        <v>176</v>
      </c>
    </row>
    <row r="772" spans="1:8" ht="25.5" customHeight="1">
      <c r="A772" s="104"/>
      <c r="B772" s="97" t="s">
        <v>4530</v>
      </c>
      <c r="C772" s="65" t="s">
        <v>4434</v>
      </c>
      <c r="D772" s="30"/>
      <c r="E772" s="30"/>
      <c r="F772" s="31"/>
      <c r="G772" s="43"/>
      <c r="H772" s="30">
        <f>SUM(H773:H774,H775,H778,H781,H789,H794)</f>
        <v>64</v>
      </c>
    </row>
    <row r="773" spans="1:8" ht="25.5" customHeight="1">
      <c r="A773" s="104"/>
      <c r="B773" s="97"/>
      <c r="C773" s="31" t="s">
        <v>1846</v>
      </c>
      <c r="D773" s="30" t="s">
        <v>3406</v>
      </c>
      <c r="E773" s="30" t="s">
        <v>4815</v>
      </c>
      <c r="F773" s="31" t="s">
        <v>1847</v>
      </c>
      <c r="G773" s="43" t="s">
        <v>1848</v>
      </c>
      <c r="H773" s="34">
        <v>6</v>
      </c>
    </row>
    <row r="774" spans="1:8" ht="25.5" customHeight="1">
      <c r="A774" s="104"/>
      <c r="B774" s="97"/>
      <c r="C774" s="31" t="s">
        <v>1860</v>
      </c>
      <c r="D774" s="30" t="s">
        <v>3829</v>
      </c>
      <c r="E774" s="30" t="s">
        <v>4814</v>
      </c>
      <c r="F774" s="31" t="s">
        <v>1860</v>
      </c>
      <c r="G774" s="43" t="s">
        <v>1861</v>
      </c>
      <c r="H774" s="34">
        <v>2</v>
      </c>
    </row>
    <row r="775" spans="1:8" ht="25.5" customHeight="1">
      <c r="A775" s="104"/>
      <c r="B775" s="97"/>
      <c r="C775" s="103" t="s">
        <v>1862</v>
      </c>
      <c r="D775" s="30" t="s">
        <v>205</v>
      </c>
      <c r="E775" s="30"/>
      <c r="F775" s="31"/>
      <c r="G775" s="43"/>
      <c r="H775" s="34">
        <f>SUM(H776:H777)</f>
        <v>4</v>
      </c>
    </row>
    <row r="776" spans="1:8" ht="25.5" customHeight="1">
      <c r="A776" s="104"/>
      <c r="B776" s="97"/>
      <c r="C776" s="103"/>
      <c r="D776" s="30" t="s">
        <v>3830</v>
      </c>
      <c r="E776" s="30" t="s">
        <v>4814</v>
      </c>
      <c r="F776" s="31" t="s">
        <v>1863</v>
      </c>
      <c r="G776" s="43" t="s">
        <v>1864</v>
      </c>
      <c r="H776" s="34">
        <v>2</v>
      </c>
    </row>
    <row r="777" spans="1:8" ht="25.5" customHeight="1">
      <c r="A777" s="104"/>
      <c r="B777" s="97"/>
      <c r="C777" s="103"/>
      <c r="D777" s="30" t="s">
        <v>3831</v>
      </c>
      <c r="E777" s="30" t="s">
        <v>4814</v>
      </c>
      <c r="F777" s="31" t="s">
        <v>1865</v>
      </c>
      <c r="G777" s="43" t="s">
        <v>1866</v>
      </c>
      <c r="H777" s="34">
        <v>2</v>
      </c>
    </row>
    <row r="778" spans="1:8" ht="25.5" customHeight="1">
      <c r="A778" s="104"/>
      <c r="B778" s="97"/>
      <c r="C778" s="103" t="s">
        <v>1867</v>
      </c>
      <c r="D778" s="30" t="s">
        <v>205</v>
      </c>
      <c r="E778" s="30"/>
      <c r="F778" s="31"/>
      <c r="G778" s="43"/>
      <c r="H778" s="34">
        <f>SUM(H779:H780)</f>
        <v>8</v>
      </c>
    </row>
    <row r="779" spans="1:8" ht="25.5" customHeight="1">
      <c r="A779" s="104"/>
      <c r="B779" s="97"/>
      <c r="C779" s="103"/>
      <c r="D779" s="30" t="s">
        <v>3321</v>
      </c>
      <c r="E779" s="30" t="s">
        <v>4815</v>
      </c>
      <c r="F779" s="31" t="s">
        <v>1868</v>
      </c>
      <c r="G779" s="43" t="s">
        <v>1869</v>
      </c>
      <c r="H779" s="34">
        <v>6</v>
      </c>
    </row>
    <row r="780" spans="1:8" ht="25.5" customHeight="1">
      <c r="A780" s="104"/>
      <c r="B780" s="97"/>
      <c r="C780" s="103"/>
      <c r="D780" s="30" t="s">
        <v>3832</v>
      </c>
      <c r="E780" s="30" t="s">
        <v>4814</v>
      </c>
      <c r="F780" s="31" t="s">
        <v>1870</v>
      </c>
      <c r="G780" s="43" t="s">
        <v>1871</v>
      </c>
      <c r="H780" s="34">
        <v>2</v>
      </c>
    </row>
    <row r="781" spans="1:8" ht="25.5" customHeight="1">
      <c r="A781" s="104"/>
      <c r="B781" s="97"/>
      <c r="C781" s="103" t="s">
        <v>1872</v>
      </c>
      <c r="D781" s="30" t="s">
        <v>205</v>
      </c>
      <c r="E781" s="30"/>
      <c r="F781" s="31"/>
      <c r="G781" s="43"/>
      <c r="H781" s="34">
        <f>SUM(H782:H788)</f>
        <v>22</v>
      </c>
    </row>
    <row r="782" spans="1:8" ht="25.5" customHeight="1">
      <c r="A782" s="104"/>
      <c r="B782" s="97"/>
      <c r="C782" s="103"/>
      <c r="D782" s="30" t="s">
        <v>3260</v>
      </c>
      <c r="E782" s="30" t="s">
        <v>4815</v>
      </c>
      <c r="F782" s="31" t="s">
        <v>1873</v>
      </c>
      <c r="G782" s="43" t="s">
        <v>1874</v>
      </c>
      <c r="H782" s="34">
        <v>6</v>
      </c>
    </row>
    <row r="783" spans="1:8" ht="25.5" customHeight="1">
      <c r="A783" s="104"/>
      <c r="B783" s="97"/>
      <c r="C783" s="103"/>
      <c r="D783" s="30" t="s">
        <v>3348</v>
      </c>
      <c r="E783" s="30" t="s">
        <v>4815</v>
      </c>
      <c r="F783" s="31" t="s">
        <v>1875</v>
      </c>
      <c r="G783" s="43" t="s">
        <v>1876</v>
      </c>
      <c r="H783" s="34">
        <v>6</v>
      </c>
    </row>
    <row r="784" spans="1:8" ht="25.5" customHeight="1">
      <c r="A784" s="104"/>
      <c r="B784" s="97"/>
      <c r="C784" s="103"/>
      <c r="D784" s="30" t="s">
        <v>3834</v>
      </c>
      <c r="E784" s="30" t="s">
        <v>4814</v>
      </c>
      <c r="F784" s="31" t="s">
        <v>1877</v>
      </c>
      <c r="G784" s="43" t="s">
        <v>1878</v>
      </c>
      <c r="H784" s="34">
        <v>2</v>
      </c>
    </row>
    <row r="785" spans="1:8" ht="25.5" customHeight="1">
      <c r="A785" s="104"/>
      <c r="B785" s="97"/>
      <c r="C785" s="103"/>
      <c r="D785" s="30" t="s">
        <v>3835</v>
      </c>
      <c r="E785" s="30" t="s">
        <v>4814</v>
      </c>
      <c r="F785" s="31" t="s">
        <v>1879</v>
      </c>
      <c r="G785" s="43" t="s">
        <v>1880</v>
      </c>
      <c r="H785" s="34">
        <v>2</v>
      </c>
    </row>
    <row r="786" spans="1:8" ht="25.5" customHeight="1">
      <c r="A786" s="104"/>
      <c r="B786" s="97"/>
      <c r="C786" s="103"/>
      <c r="D786" s="30" t="s">
        <v>3836</v>
      </c>
      <c r="E786" s="30" t="s">
        <v>4814</v>
      </c>
      <c r="F786" s="31" t="s">
        <v>1881</v>
      </c>
      <c r="G786" s="43" t="s">
        <v>1882</v>
      </c>
      <c r="H786" s="34">
        <v>2</v>
      </c>
    </row>
    <row r="787" spans="1:8" ht="25.5" customHeight="1">
      <c r="A787" s="104"/>
      <c r="B787" s="97"/>
      <c r="C787" s="103"/>
      <c r="D787" s="30" t="s">
        <v>4099</v>
      </c>
      <c r="E787" s="30" t="s">
        <v>4814</v>
      </c>
      <c r="F787" s="31" t="s">
        <v>1883</v>
      </c>
      <c r="G787" s="43" t="s">
        <v>1884</v>
      </c>
      <c r="H787" s="34">
        <v>2</v>
      </c>
    </row>
    <row r="788" spans="1:8" ht="25.5" customHeight="1">
      <c r="A788" s="104"/>
      <c r="B788" s="97"/>
      <c r="C788" s="103"/>
      <c r="D788" s="30" t="s">
        <v>4100</v>
      </c>
      <c r="E788" s="30" t="s">
        <v>4814</v>
      </c>
      <c r="F788" s="31" t="s">
        <v>1885</v>
      </c>
      <c r="G788" s="43" t="s">
        <v>1886</v>
      </c>
      <c r="H788" s="34">
        <v>2</v>
      </c>
    </row>
    <row r="789" spans="1:8" ht="25.5" customHeight="1">
      <c r="A789" s="104"/>
      <c r="B789" s="97"/>
      <c r="C789" s="103" t="s">
        <v>1887</v>
      </c>
      <c r="D789" s="30" t="s">
        <v>205</v>
      </c>
      <c r="E789" s="30"/>
      <c r="F789" s="64"/>
      <c r="G789" s="43"/>
      <c r="H789" s="34">
        <f>SUM(H790:H793)</f>
        <v>12</v>
      </c>
    </row>
    <row r="790" spans="1:8" ht="25.5" customHeight="1">
      <c r="A790" s="104"/>
      <c r="B790" s="97"/>
      <c r="C790" s="103"/>
      <c r="D790" s="30" t="s">
        <v>3252</v>
      </c>
      <c r="E790" s="30" t="s">
        <v>4815</v>
      </c>
      <c r="F790" s="31" t="s">
        <v>1888</v>
      </c>
      <c r="G790" s="43" t="s">
        <v>1889</v>
      </c>
      <c r="H790" s="34">
        <v>6</v>
      </c>
    </row>
    <row r="791" spans="1:8" ht="25.5" customHeight="1">
      <c r="A791" s="104"/>
      <c r="B791" s="97"/>
      <c r="C791" s="103"/>
      <c r="D791" s="30" t="s">
        <v>4008</v>
      </c>
      <c r="E791" s="30" t="s">
        <v>4814</v>
      </c>
      <c r="F791" s="31" t="s">
        <v>1890</v>
      </c>
      <c r="G791" s="43" t="s">
        <v>1891</v>
      </c>
      <c r="H791" s="34">
        <v>2</v>
      </c>
    </row>
    <row r="792" spans="1:8" ht="25.5" customHeight="1">
      <c r="A792" s="104"/>
      <c r="B792" s="97"/>
      <c r="C792" s="103"/>
      <c r="D792" s="30" t="s">
        <v>4009</v>
      </c>
      <c r="E792" s="30" t="s">
        <v>4814</v>
      </c>
      <c r="F792" s="31" t="s">
        <v>1892</v>
      </c>
      <c r="G792" s="43" t="s">
        <v>1893</v>
      </c>
      <c r="H792" s="34">
        <v>2</v>
      </c>
    </row>
    <row r="793" spans="1:8" ht="25.5" customHeight="1">
      <c r="A793" s="104"/>
      <c r="B793" s="97"/>
      <c r="C793" s="103"/>
      <c r="D793" s="30" t="s">
        <v>4010</v>
      </c>
      <c r="E793" s="30" t="s">
        <v>4814</v>
      </c>
      <c r="F793" s="31" t="s">
        <v>1894</v>
      </c>
      <c r="G793" s="43" t="s">
        <v>1895</v>
      </c>
      <c r="H793" s="34">
        <v>2</v>
      </c>
    </row>
    <row r="794" spans="1:8" ht="25.5" customHeight="1">
      <c r="A794" s="104"/>
      <c r="B794" s="97"/>
      <c r="C794" s="103" t="s">
        <v>1896</v>
      </c>
      <c r="D794" s="30" t="s">
        <v>205</v>
      </c>
      <c r="E794" s="30"/>
      <c r="F794" s="31"/>
      <c r="G794" s="43"/>
      <c r="H794" s="34">
        <f>SUM(H795:H799)</f>
        <v>10</v>
      </c>
    </row>
    <row r="795" spans="1:8" ht="25.5" customHeight="1">
      <c r="A795" s="104"/>
      <c r="B795" s="97"/>
      <c r="C795" s="103"/>
      <c r="D795" s="30" t="s">
        <v>3996</v>
      </c>
      <c r="E795" s="30" t="s">
        <v>4814</v>
      </c>
      <c r="F795" s="31" t="s">
        <v>1897</v>
      </c>
      <c r="G795" s="43" t="s">
        <v>1898</v>
      </c>
      <c r="H795" s="34">
        <v>2</v>
      </c>
    </row>
    <row r="796" spans="1:8" ht="25.5" customHeight="1">
      <c r="A796" s="104"/>
      <c r="B796" s="97"/>
      <c r="C796" s="103"/>
      <c r="D796" s="30" t="s">
        <v>3997</v>
      </c>
      <c r="E796" s="30" t="s">
        <v>4814</v>
      </c>
      <c r="F796" s="31" t="s">
        <v>1899</v>
      </c>
      <c r="G796" s="43" t="s">
        <v>1900</v>
      </c>
      <c r="H796" s="34">
        <v>2</v>
      </c>
    </row>
    <row r="797" spans="1:8" ht="25.5" customHeight="1">
      <c r="A797" s="104"/>
      <c r="B797" s="97"/>
      <c r="C797" s="103"/>
      <c r="D797" s="30" t="s">
        <v>3998</v>
      </c>
      <c r="E797" s="30" t="s">
        <v>4814</v>
      </c>
      <c r="F797" s="31" t="s">
        <v>1901</v>
      </c>
      <c r="G797" s="43" t="s">
        <v>1902</v>
      </c>
      <c r="H797" s="34">
        <v>2</v>
      </c>
    </row>
    <row r="798" spans="1:8" ht="25.5" customHeight="1">
      <c r="A798" s="104"/>
      <c r="B798" s="97"/>
      <c r="C798" s="103"/>
      <c r="D798" s="30" t="s">
        <v>3999</v>
      </c>
      <c r="E798" s="30" t="s">
        <v>4814</v>
      </c>
      <c r="F798" s="31" t="s">
        <v>1865</v>
      </c>
      <c r="G798" s="43" t="s">
        <v>1903</v>
      </c>
      <c r="H798" s="34">
        <v>2</v>
      </c>
    </row>
    <row r="799" spans="1:8" ht="25.5" customHeight="1">
      <c r="A799" s="104"/>
      <c r="B799" s="97"/>
      <c r="C799" s="103"/>
      <c r="D799" s="30" t="s">
        <v>4132</v>
      </c>
      <c r="E799" s="30" t="s">
        <v>4814</v>
      </c>
      <c r="F799" s="31" t="s">
        <v>1904</v>
      </c>
      <c r="G799" s="43" t="s">
        <v>1905</v>
      </c>
      <c r="H799" s="34">
        <v>2</v>
      </c>
    </row>
    <row r="800" spans="1:8" ht="25.5" customHeight="1">
      <c r="A800" s="104"/>
      <c r="B800" s="99" t="s">
        <v>4543</v>
      </c>
      <c r="C800" s="65" t="s">
        <v>4544</v>
      </c>
      <c r="D800" s="30"/>
      <c r="E800" s="30"/>
      <c r="F800" s="31"/>
      <c r="G800" s="43"/>
      <c r="H800" s="34">
        <f>SUM(H801,H805:H813)</f>
        <v>28</v>
      </c>
    </row>
    <row r="801" spans="1:8" ht="25.5" customHeight="1">
      <c r="A801" s="104"/>
      <c r="B801" s="99"/>
      <c r="C801" s="103" t="s">
        <v>1995</v>
      </c>
      <c r="D801" s="30" t="s">
        <v>205</v>
      </c>
      <c r="E801" s="30"/>
      <c r="F801" s="31"/>
      <c r="G801" s="43"/>
      <c r="H801" s="34">
        <f>SUM(H802:H804)</f>
        <v>10</v>
      </c>
    </row>
    <row r="802" spans="1:8" ht="25.5" customHeight="1">
      <c r="A802" s="104"/>
      <c r="B802" s="99"/>
      <c r="C802" s="103"/>
      <c r="D802" s="30" t="s">
        <v>3397</v>
      </c>
      <c r="E802" s="30" t="s">
        <v>4815</v>
      </c>
      <c r="F802" s="31" t="s">
        <v>1996</v>
      </c>
      <c r="G802" s="43" t="s">
        <v>1997</v>
      </c>
      <c r="H802" s="34">
        <v>6</v>
      </c>
    </row>
    <row r="803" spans="1:8" ht="25.5" customHeight="1">
      <c r="A803" s="104"/>
      <c r="B803" s="99"/>
      <c r="C803" s="103"/>
      <c r="D803" s="30" t="s">
        <v>4097</v>
      </c>
      <c r="E803" s="30" t="s">
        <v>4814</v>
      </c>
      <c r="F803" s="31" t="s">
        <v>1998</v>
      </c>
      <c r="G803" s="43" t="s">
        <v>1999</v>
      </c>
      <c r="H803" s="34">
        <v>2</v>
      </c>
    </row>
    <row r="804" spans="1:8" ht="25.5" customHeight="1">
      <c r="A804" s="104"/>
      <c r="B804" s="99"/>
      <c r="C804" s="103"/>
      <c r="D804" s="30" t="s">
        <v>3820</v>
      </c>
      <c r="E804" s="30" t="s">
        <v>4814</v>
      </c>
      <c r="F804" s="31" t="s">
        <v>2017</v>
      </c>
      <c r="G804" s="43" t="s">
        <v>2018</v>
      </c>
      <c r="H804" s="34">
        <v>2</v>
      </c>
    </row>
    <row r="805" spans="1:8" ht="25.5" customHeight="1">
      <c r="A805" s="104"/>
      <c r="B805" s="99"/>
      <c r="C805" s="31" t="s">
        <v>1849</v>
      </c>
      <c r="D805" s="30" t="s">
        <v>3833</v>
      </c>
      <c r="E805" s="30" t="s">
        <v>4814</v>
      </c>
      <c r="F805" s="31" t="s">
        <v>1849</v>
      </c>
      <c r="G805" s="43" t="s">
        <v>1850</v>
      </c>
      <c r="H805" s="34">
        <v>2</v>
      </c>
    </row>
    <row r="806" spans="1:8" ht="25.5" customHeight="1">
      <c r="A806" s="104"/>
      <c r="B806" s="99"/>
      <c r="C806" s="31" t="s">
        <v>1851</v>
      </c>
      <c r="D806" s="30" t="s">
        <v>3817</v>
      </c>
      <c r="E806" s="30" t="s">
        <v>4814</v>
      </c>
      <c r="F806" s="31" t="s">
        <v>1852</v>
      </c>
      <c r="G806" s="43" t="s">
        <v>1853</v>
      </c>
      <c r="H806" s="34">
        <v>2</v>
      </c>
    </row>
    <row r="807" spans="1:8" ht="25.5" customHeight="1">
      <c r="A807" s="104"/>
      <c r="B807" s="99"/>
      <c r="C807" s="31" t="s">
        <v>1854</v>
      </c>
      <c r="D807" s="30" t="s">
        <v>3819</v>
      </c>
      <c r="E807" s="30" t="s">
        <v>4814</v>
      </c>
      <c r="F807" s="31" t="s">
        <v>1855</v>
      </c>
      <c r="G807" s="43" t="s">
        <v>1856</v>
      </c>
      <c r="H807" s="34">
        <v>2</v>
      </c>
    </row>
    <row r="808" spans="1:8" ht="25.5" customHeight="1">
      <c r="A808" s="104"/>
      <c r="B808" s="99"/>
      <c r="C808" s="31" t="s">
        <v>2000</v>
      </c>
      <c r="D808" s="30" t="s">
        <v>3812</v>
      </c>
      <c r="E808" s="30" t="s">
        <v>4814</v>
      </c>
      <c r="F808" s="31" t="s">
        <v>2000</v>
      </c>
      <c r="G808" s="43" t="s">
        <v>2001</v>
      </c>
      <c r="H808" s="34">
        <v>2</v>
      </c>
    </row>
    <row r="809" spans="1:8" ht="25.5" customHeight="1">
      <c r="A809" s="104"/>
      <c r="B809" s="99"/>
      <c r="C809" s="31" t="s">
        <v>2002</v>
      </c>
      <c r="D809" s="30" t="s">
        <v>3813</v>
      </c>
      <c r="E809" s="30" t="s">
        <v>4814</v>
      </c>
      <c r="F809" s="31" t="s">
        <v>2003</v>
      </c>
      <c r="G809" s="43" t="s">
        <v>2004</v>
      </c>
      <c r="H809" s="34">
        <v>2</v>
      </c>
    </row>
    <row r="810" spans="1:8" ht="25.5" customHeight="1">
      <c r="A810" s="104"/>
      <c r="B810" s="99"/>
      <c r="C810" s="31" t="s">
        <v>2005</v>
      </c>
      <c r="D810" s="30" t="s">
        <v>3814</v>
      </c>
      <c r="E810" s="30" t="s">
        <v>4814</v>
      </c>
      <c r="F810" s="31" t="s">
        <v>2006</v>
      </c>
      <c r="G810" s="43" t="s">
        <v>2007</v>
      </c>
      <c r="H810" s="34">
        <v>2</v>
      </c>
    </row>
    <row r="811" spans="1:8" ht="25.5" customHeight="1">
      <c r="A811" s="104"/>
      <c r="B811" s="99"/>
      <c r="C811" s="31" t="s">
        <v>2008</v>
      </c>
      <c r="D811" s="30" t="s">
        <v>3815</v>
      </c>
      <c r="E811" s="30" t="s">
        <v>4814</v>
      </c>
      <c r="F811" s="31" t="s">
        <v>2009</v>
      </c>
      <c r="G811" s="43" t="s">
        <v>2010</v>
      </c>
      <c r="H811" s="34">
        <v>2</v>
      </c>
    </row>
    <row r="812" spans="1:8" ht="25.5" customHeight="1">
      <c r="A812" s="104"/>
      <c r="B812" s="99"/>
      <c r="C812" s="31" t="s">
        <v>2011</v>
      </c>
      <c r="D812" s="30" t="s">
        <v>3816</v>
      </c>
      <c r="E812" s="30" t="s">
        <v>4814</v>
      </c>
      <c r="F812" s="31" t="s">
        <v>2012</v>
      </c>
      <c r="G812" s="43" t="s">
        <v>2013</v>
      </c>
      <c r="H812" s="34">
        <v>2</v>
      </c>
    </row>
    <row r="813" spans="1:8" ht="25.5" customHeight="1">
      <c r="A813" s="104"/>
      <c r="B813" s="99"/>
      <c r="C813" s="31" t="s">
        <v>2014</v>
      </c>
      <c r="D813" s="30" t="s">
        <v>3818</v>
      </c>
      <c r="E813" s="30" t="s">
        <v>4814</v>
      </c>
      <c r="F813" s="31" t="s">
        <v>2015</v>
      </c>
      <c r="G813" s="43" t="s">
        <v>2016</v>
      </c>
      <c r="H813" s="34">
        <v>2</v>
      </c>
    </row>
    <row r="814" spans="1:8" ht="25.5" customHeight="1">
      <c r="A814" s="104"/>
      <c r="B814" s="34" t="s">
        <v>112</v>
      </c>
      <c r="C814" s="31" t="s">
        <v>1937</v>
      </c>
      <c r="D814" s="30" t="s">
        <v>4098</v>
      </c>
      <c r="E814" s="30" t="s">
        <v>4814</v>
      </c>
      <c r="F814" s="31" t="s">
        <v>1938</v>
      </c>
      <c r="G814" s="43" t="s">
        <v>1939</v>
      </c>
      <c r="H814" s="34">
        <v>2</v>
      </c>
    </row>
    <row r="815" spans="1:8" ht="25.5" customHeight="1">
      <c r="A815" s="104"/>
      <c r="B815" s="99" t="s">
        <v>4547</v>
      </c>
      <c r="C815" s="65" t="s">
        <v>4548</v>
      </c>
      <c r="D815" s="30"/>
      <c r="E815" s="30"/>
      <c r="F815" s="31"/>
      <c r="G815" s="43"/>
      <c r="H815" s="34">
        <f>SUM(H816,H819)</f>
        <v>6</v>
      </c>
    </row>
    <row r="816" spans="1:8" ht="25.5" customHeight="1">
      <c r="A816" s="104"/>
      <c r="B816" s="99"/>
      <c r="C816" s="103" t="s">
        <v>2028</v>
      </c>
      <c r="D816" s="30" t="s">
        <v>205</v>
      </c>
      <c r="E816" s="30"/>
      <c r="F816" s="31"/>
      <c r="G816" s="43"/>
      <c r="H816" s="34">
        <f>SUM(H817:H818)</f>
        <v>4</v>
      </c>
    </row>
    <row r="817" spans="1:8" ht="25.5" customHeight="1">
      <c r="A817" s="104"/>
      <c r="B817" s="99"/>
      <c r="C817" s="103"/>
      <c r="D817" s="30" t="s">
        <v>3821</v>
      </c>
      <c r="E817" s="30" t="s">
        <v>4814</v>
      </c>
      <c r="F817" s="31" t="s">
        <v>2029</v>
      </c>
      <c r="G817" s="43" t="s">
        <v>2030</v>
      </c>
      <c r="H817" s="34">
        <v>2</v>
      </c>
    </row>
    <row r="818" spans="1:8" ht="25.5" customHeight="1">
      <c r="A818" s="104"/>
      <c r="B818" s="99"/>
      <c r="C818" s="103"/>
      <c r="D818" s="30" t="s">
        <v>3822</v>
      </c>
      <c r="E818" s="30" t="s">
        <v>4814</v>
      </c>
      <c r="F818" s="31" t="s">
        <v>2031</v>
      </c>
      <c r="G818" s="43" t="s">
        <v>2032</v>
      </c>
      <c r="H818" s="34">
        <v>2</v>
      </c>
    </row>
    <row r="819" spans="1:8" ht="25.5" customHeight="1">
      <c r="A819" s="104"/>
      <c r="B819" s="99"/>
      <c r="C819" s="31" t="s">
        <v>2033</v>
      </c>
      <c r="D819" s="30" t="s">
        <v>3823</v>
      </c>
      <c r="E819" s="30" t="s">
        <v>4814</v>
      </c>
      <c r="F819" s="31" t="s">
        <v>2034</v>
      </c>
      <c r="G819" s="43" t="s">
        <v>2035</v>
      </c>
      <c r="H819" s="34">
        <v>2</v>
      </c>
    </row>
    <row r="820" spans="1:8" ht="25.5" customHeight="1">
      <c r="A820" s="104"/>
      <c r="B820" s="30" t="s">
        <v>4697</v>
      </c>
      <c r="C820" s="31" t="s">
        <v>1857</v>
      </c>
      <c r="D820" s="30" t="s">
        <v>3828</v>
      </c>
      <c r="E820" s="30" t="s">
        <v>4814</v>
      </c>
      <c r="F820" s="31" t="s">
        <v>1858</v>
      </c>
      <c r="G820" s="43" t="s">
        <v>1859</v>
      </c>
      <c r="H820" s="34">
        <v>2</v>
      </c>
    </row>
    <row r="821" spans="1:8" ht="25.5" customHeight="1">
      <c r="A821" s="104"/>
      <c r="B821" s="99" t="s">
        <v>4535</v>
      </c>
      <c r="C821" s="65" t="s">
        <v>4536</v>
      </c>
      <c r="D821" s="30"/>
      <c r="E821" s="30"/>
      <c r="F821" s="31"/>
      <c r="G821" s="43"/>
      <c r="H821" s="34">
        <f>SUM(H822:H824)</f>
        <v>6</v>
      </c>
    </row>
    <row r="822" spans="1:8" ht="25.5" customHeight="1">
      <c r="A822" s="104"/>
      <c r="B822" s="99"/>
      <c r="C822" s="31" t="s">
        <v>4720</v>
      </c>
      <c r="D822" s="30" t="s">
        <v>3825</v>
      </c>
      <c r="E822" s="30" t="s">
        <v>4814</v>
      </c>
      <c r="F822" s="31" t="s">
        <v>1931</v>
      </c>
      <c r="G822" s="43" t="s">
        <v>1932</v>
      </c>
      <c r="H822" s="34">
        <v>2</v>
      </c>
    </row>
    <row r="823" spans="1:8" ht="25.5" customHeight="1">
      <c r="A823" s="104"/>
      <c r="B823" s="99"/>
      <c r="C823" s="31" t="s">
        <v>4721</v>
      </c>
      <c r="D823" s="30" t="s">
        <v>3826</v>
      </c>
      <c r="E823" s="30" t="s">
        <v>4814</v>
      </c>
      <c r="F823" s="31" t="s">
        <v>1933</v>
      </c>
      <c r="G823" s="43" t="s">
        <v>1934</v>
      </c>
      <c r="H823" s="34">
        <v>2</v>
      </c>
    </row>
    <row r="824" spans="1:8" ht="25.5" customHeight="1">
      <c r="A824" s="104"/>
      <c r="B824" s="99"/>
      <c r="C824" s="31" t="s">
        <v>4722</v>
      </c>
      <c r="D824" s="30" t="s">
        <v>3827</v>
      </c>
      <c r="E824" s="30" t="s">
        <v>4814</v>
      </c>
      <c r="F824" s="31" t="s">
        <v>1935</v>
      </c>
      <c r="G824" s="43" t="s">
        <v>1936</v>
      </c>
      <c r="H824" s="34">
        <v>2</v>
      </c>
    </row>
    <row r="825" spans="1:8" ht="25.5" customHeight="1">
      <c r="A825" s="104"/>
      <c r="B825" s="34" t="s">
        <v>1983</v>
      </c>
      <c r="C825" s="31" t="s">
        <v>1984</v>
      </c>
      <c r="D825" s="30" t="s">
        <v>3824</v>
      </c>
      <c r="E825" s="30" t="s">
        <v>4814</v>
      </c>
      <c r="F825" s="31" t="s">
        <v>1984</v>
      </c>
      <c r="G825" s="43" t="s">
        <v>1985</v>
      </c>
      <c r="H825" s="34">
        <v>2</v>
      </c>
    </row>
    <row r="826" spans="1:8" ht="25.5" customHeight="1">
      <c r="A826" s="104"/>
      <c r="B826" s="99" t="s">
        <v>4537</v>
      </c>
      <c r="C826" s="65" t="s">
        <v>4538</v>
      </c>
      <c r="D826" s="30"/>
      <c r="E826" s="30"/>
      <c r="F826" s="31"/>
      <c r="G826" s="43"/>
      <c r="H826" s="34">
        <f>SUM(H827,H831:H835)</f>
        <v>16</v>
      </c>
    </row>
    <row r="827" spans="1:8" ht="25.5" customHeight="1">
      <c r="A827" s="104"/>
      <c r="B827" s="99"/>
      <c r="C827" s="103" t="s">
        <v>1943</v>
      </c>
      <c r="D827" s="30" t="s">
        <v>205</v>
      </c>
      <c r="E827" s="30"/>
      <c r="F827" s="31"/>
      <c r="G827" s="43"/>
      <c r="H827" s="34">
        <f>SUM(H828:H830)</f>
        <v>6</v>
      </c>
    </row>
    <row r="828" spans="1:8" ht="25.5" customHeight="1">
      <c r="A828" s="104"/>
      <c r="B828" s="99"/>
      <c r="C828" s="103"/>
      <c r="D828" s="30" t="s">
        <v>3806</v>
      </c>
      <c r="E828" s="30" t="s">
        <v>4814</v>
      </c>
      <c r="F828" s="31" t="s">
        <v>1944</v>
      </c>
      <c r="G828" s="43" t="s">
        <v>1945</v>
      </c>
      <c r="H828" s="34">
        <v>2</v>
      </c>
    </row>
    <row r="829" spans="1:8" ht="25.5" customHeight="1">
      <c r="A829" s="104"/>
      <c r="B829" s="99"/>
      <c r="C829" s="103"/>
      <c r="D829" s="30" t="s">
        <v>4095</v>
      </c>
      <c r="E829" s="30" t="s">
        <v>4814</v>
      </c>
      <c r="F829" s="31" t="s">
        <v>1946</v>
      </c>
      <c r="G829" s="43" t="s">
        <v>1947</v>
      </c>
      <c r="H829" s="34">
        <v>2</v>
      </c>
    </row>
    <row r="830" spans="1:8" ht="25.5" customHeight="1">
      <c r="A830" s="104"/>
      <c r="B830" s="99"/>
      <c r="C830" s="103"/>
      <c r="D830" s="30" t="s">
        <v>4096</v>
      </c>
      <c r="E830" s="30" t="s">
        <v>4814</v>
      </c>
      <c r="F830" s="31" t="s">
        <v>1948</v>
      </c>
      <c r="G830" s="43" t="s">
        <v>1949</v>
      </c>
      <c r="H830" s="34">
        <v>2</v>
      </c>
    </row>
    <row r="831" spans="1:8" ht="25.5" customHeight="1">
      <c r="A831" s="104"/>
      <c r="B831" s="99"/>
      <c r="C831" s="31" t="s">
        <v>1950</v>
      </c>
      <c r="D831" s="30" t="s">
        <v>3807</v>
      </c>
      <c r="E831" s="30" t="s">
        <v>4814</v>
      </c>
      <c r="F831" s="31" t="s">
        <v>1951</v>
      </c>
      <c r="G831" s="43" t="s">
        <v>1952</v>
      </c>
      <c r="H831" s="34">
        <v>2</v>
      </c>
    </row>
    <row r="832" spans="1:8" ht="25.5" customHeight="1">
      <c r="A832" s="104"/>
      <c r="B832" s="99"/>
      <c r="C832" s="31" t="s">
        <v>1953</v>
      </c>
      <c r="D832" s="30" t="s">
        <v>3808</v>
      </c>
      <c r="E832" s="30" t="s">
        <v>4814</v>
      </c>
      <c r="F832" s="31" t="s">
        <v>1954</v>
      </c>
      <c r="G832" s="43" t="s">
        <v>1955</v>
      </c>
      <c r="H832" s="34">
        <v>2</v>
      </c>
    </row>
    <row r="833" spans="1:8" ht="25.5" customHeight="1">
      <c r="A833" s="104"/>
      <c r="B833" s="99"/>
      <c r="C833" s="31" t="s">
        <v>1956</v>
      </c>
      <c r="D833" s="30" t="s">
        <v>3809</v>
      </c>
      <c r="E833" s="30" t="s">
        <v>4814</v>
      </c>
      <c r="F833" s="31" t="s">
        <v>1957</v>
      </c>
      <c r="G833" s="43" t="s">
        <v>1958</v>
      </c>
      <c r="H833" s="34">
        <v>2</v>
      </c>
    </row>
    <row r="834" spans="1:8" ht="25.5" customHeight="1">
      <c r="A834" s="104"/>
      <c r="B834" s="99"/>
      <c r="C834" s="31" t="s">
        <v>4723</v>
      </c>
      <c r="D834" s="30" t="s">
        <v>3810</v>
      </c>
      <c r="E834" s="30" t="s">
        <v>4814</v>
      </c>
      <c r="F834" s="31" t="s">
        <v>1959</v>
      </c>
      <c r="G834" s="43" t="s">
        <v>1960</v>
      </c>
      <c r="H834" s="34">
        <v>2</v>
      </c>
    </row>
    <row r="835" spans="1:8" ht="25.5" customHeight="1">
      <c r="A835" s="104"/>
      <c r="B835" s="99"/>
      <c r="C835" s="31" t="s">
        <v>1961</v>
      </c>
      <c r="D835" s="30" t="s">
        <v>3811</v>
      </c>
      <c r="E835" s="30" t="s">
        <v>4814</v>
      </c>
      <c r="F835" s="31" t="s">
        <v>1962</v>
      </c>
      <c r="G835" s="43" t="s">
        <v>1963</v>
      </c>
      <c r="H835" s="34">
        <v>2</v>
      </c>
    </row>
    <row r="836" spans="1:8" ht="25.5" customHeight="1">
      <c r="A836" s="104"/>
      <c r="B836" s="99" t="s">
        <v>4539</v>
      </c>
      <c r="C836" s="65" t="s">
        <v>4540</v>
      </c>
      <c r="D836" s="30"/>
      <c r="E836" s="30"/>
      <c r="F836" s="31"/>
      <c r="G836" s="43"/>
      <c r="H836" s="34">
        <f>SUM(H837:H839,H840,H843:H844)</f>
        <v>14</v>
      </c>
    </row>
    <row r="837" spans="1:8" ht="25.5" customHeight="1">
      <c r="A837" s="104"/>
      <c r="B837" s="99"/>
      <c r="C837" s="31" t="s">
        <v>1964</v>
      </c>
      <c r="D837" s="30" t="s">
        <v>3783</v>
      </c>
      <c r="E837" s="30" t="s">
        <v>4814</v>
      </c>
      <c r="F837" s="31" t="s">
        <v>1964</v>
      </c>
      <c r="G837" s="43" t="s">
        <v>1965</v>
      </c>
      <c r="H837" s="34">
        <v>2</v>
      </c>
    </row>
    <row r="838" spans="1:8" ht="25.5" customHeight="1">
      <c r="A838" s="104"/>
      <c r="B838" s="99"/>
      <c r="C838" s="31" t="s">
        <v>1966</v>
      </c>
      <c r="D838" s="30" t="s">
        <v>3784</v>
      </c>
      <c r="E838" s="30" t="s">
        <v>4814</v>
      </c>
      <c r="F838" s="31" t="s">
        <v>1967</v>
      </c>
      <c r="G838" s="43" t="s">
        <v>1968</v>
      </c>
      <c r="H838" s="34">
        <v>2</v>
      </c>
    </row>
    <row r="839" spans="1:8" ht="25.5" customHeight="1">
      <c r="A839" s="104"/>
      <c r="B839" s="99"/>
      <c r="C839" s="31" t="s">
        <v>1969</v>
      </c>
      <c r="D839" s="30" t="s">
        <v>3785</v>
      </c>
      <c r="E839" s="30" t="s">
        <v>4814</v>
      </c>
      <c r="F839" s="31" t="s">
        <v>1970</v>
      </c>
      <c r="G839" s="43" t="s">
        <v>1971</v>
      </c>
      <c r="H839" s="34">
        <v>2</v>
      </c>
    </row>
    <row r="840" spans="1:8" ht="25.5" customHeight="1">
      <c r="A840" s="104"/>
      <c r="B840" s="99"/>
      <c r="C840" s="103" t="s">
        <v>1972</v>
      </c>
      <c r="D840" s="30" t="s">
        <v>205</v>
      </c>
      <c r="E840" s="30"/>
      <c r="F840" s="31"/>
      <c r="G840" s="43"/>
      <c r="H840" s="34">
        <f>SUM(H841:H842)</f>
        <v>4</v>
      </c>
    </row>
    <row r="841" spans="1:8" ht="25.5" customHeight="1">
      <c r="A841" s="104"/>
      <c r="B841" s="99"/>
      <c r="C841" s="103"/>
      <c r="D841" s="30" t="s">
        <v>3788</v>
      </c>
      <c r="E841" s="30" t="s">
        <v>4814</v>
      </c>
      <c r="F841" s="31" t="s">
        <v>1973</v>
      </c>
      <c r="G841" s="43" t="s">
        <v>1974</v>
      </c>
      <c r="H841" s="34">
        <v>2</v>
      </c>
    </row>
    <row r="842" spans="1:8" ht="25.5" customHeight="1">
      <c r="A842" s="104"/>
      <c r="B842" s="99"/>
      <c r="C842" s="103"/>
      <c r="D842" s="30" t="s">
        <v>3786</v>
      </c>
      <c r="E842" s="30" t="s">
        <v>4814</v>
      </c>
      <c r="F842" s="31" t="s">
        <v>1975</v>
      </c>
      <c r="G842" s="43" t="s">
        <v>1976</v>
      </c>
      <c r="H842" s="34">
        <v>2</v>
      </c>
    </row>
    <row r="843" spans="1:8" ht="25.5" customHeight="1">
      <c r="A843" s="104"/>
      <c r="B843" s="99"/>
      <c r="C843" s="31" t="s">
        <v>1977</v>
      </c>
      <c r="D843" s="30" t="s">
        <v>3787</v>
      </c>
      <c r="E843" s="30" t="s">
        <v>4814</v>
      </c>
      <c r="F843" s="31" t="s">
        <v>1978</v>
      </c>
      <c r="G843" s="43" t="s">
        <v>1979</v>
      </c>
      <c r="H843" s="34">
        <v>2</v>
      </c>
    </row>
    <row r="844" spans="1:8" ht="25.5" customHeight="1">
      <c r="A844" s="104"/>
      <c r="B844" s="99"/>
      <c r="C844" s="31" t="s">
        <v>1980</v>
      </c>
      <c r="D844" s="30" t="s">
        <v>3789</v>
      </c>
      <c r="E844" s="30" t="s">
        <v>4814</v>
      </c>
      <c r="F844" s="31" t="s">
        <v>1981</v>
      </c>
      <c r="G844" s="43" t="s">
        <v>1982</v>
      </c>
      <c r="H844" s="34">
        <v>2</v>
      </c>
    </row>
    <row r="845" spans="1:8" ht="25.5" customHeight="1">
      <c r="A845" s="104"/>
      <c r="B845" s="99" t="s">
        <v>4541</v>
      </c>
      <c r="C845" s="65" t="s">
        <v>4542</v>
      </c>
      <c r="D845" s="30"/>
      <c r="E845" s="30"/>
      <c r="F845" s="31"/>
      <c r="G845" s="43"/>
      <c r="H845" s="34">
        <f>SUM(H846:H848)</f>
        <v>6</v>
      </c>
    </row>
    <row r="846" spans="1:8" ht="25.5" customHeight="1">
      <c r="A846" s="104"/>
      <c r="B846" s="99"/>
      <c r="C846" s="31" t="s">
        <v>1986</v>
      </c>
      <c r="D846" s="30" t="s">
        <v>3802</v>
      </c>
      <c r="E846" s="30" t="s">
        <v>4814</v>
      </c>
      <c r="F846" s="31" t="s">
        <v>1987</v>
      </c>
      <c r="G846" s="43" t="s">
        <v>1988</v>
      </c>
      <c r="H846" s="34">
        <v>2</v>
      </c>
    </row>
    <row r="847" spans="1:8" ht="25.5" customHeight="1">
      <c r="A847" s="104"/>
      <c r="B847" s="99"/>
      <c r="C847" s="31" t="s">
        <v>1989</v>
      </c>
      <c r="D847" s="30" t="s">
        <v>3803</v>
      </c>
      <c r="E847" s="30" t="s">
        <v>4814</v>
      </c>
      <c r="F847" s="31" t="s">
        <v>1990</v>
      </c>
      <c r="G847" s="43" t="s">
        <v>1991</v>
      </c>
      <c r="H847" s="34">
        <v>2</v>
      </c>
    </row>
    <row r="848" spans="1:8" ht="25.5" customHeight="1">
      <c r="A848" s="104"/>
      <c r="B848" s="99"/>
      <c r="C848" s="31" t="s">
        <v>1992</v>
      </c>
      <c r="D848" s="30" t="s">
        <v>3804</v>
      </c>
      <c r="E848" s="30" t="s">
        <v>4814</v>
      </c>
      <c r="F848" s="31" t="s">
        <v>1993</v>
      </c>
      <c r="G848" s="43" t="s">
        <v>1994</v>
      </c>
      <c r="H848" s="34">
        <v>2</v>
      </c>
    </row>
    <row r="849" spans="1:8" ht="25.5" customHeight="1">
      <c r="A849" s="104"/>
      <c r="B849" s="34" t="s">
        <v>115</v>
      </c>
      <c r="C849" s="31" t="s">
        <v>1940</v>
      </c>
      <c r="D849" s="30" t="s">
        <v>3805</v>
      </c>
      <c r="E849" s="30" t="s">
        <v>4814</v>
      </c>
      <c r="F849" s="31" t="s">
        <v>1941</v>
      </c>
      <c r="G849" s="43" t="s">
        <v>1942</v>
      </c>
      <c r="H849" s="34">
        <v>2</v>
      </c>
    </row>
    <row r="850" spans="1:8" ht="25.5" customHeight="1">
      <c r="A850" s="104"/>
      <c r="B850" s="99" t="s">
        <v>4533</v>
      </c>
      <c r="C850" s="65" t="s">
        <v>4534</v>
      </c>
      <c r="D850" s="30"/>
      <c r="E850" s="30"/>
      <c r="F850" s="31"/>
      <c r="G850" s="43"/>
      <c r="H850" s="34">
        <f>SUM(H851,H856,H859:H862)</f>
        <v>20</v>
      </c>
    </row>
    <row r="851" spans="1:8" ht="25.5" customHeight="1">
      <c r="A851" s="104"/>
      <c r="B851" s="99"/>
      <c r="C851" s="103" t="s">
        <v>1906</v>
      </c>
      <c r="D851" s="30" t="s">
        <v>205</v>
      </c>
      <c r="E851" s="30"/>
      <c r="F851" s="31"/>
      <c r="G851" s="43"/>
      <c r="H851" s="34">
        <f>SUM(H852:H855)</f>
        <v>8</v>
      </c>
    </row>
    <row r="852" spans="1:8" ht="25.5" customHeight="1">
      <c r="A852" s="104"/>
      <c r="B852" s="99"/>
      <c r="C852" s="103"/>
      <c r="D852" s="30" t="s">
        <v>3801</v>
      </c>
      <c r="E852" s="30" t="s">
        <v>4814</v>
      </c>
      <c r="F852" s="31" t="s">
        <v>1907</v>
      </c>
      <c r="G852" s="43" t="s">
        <v>1908</v>
      </c>
      <c r="H852" s="34">
        <v>2</v>
      </c>
    </row>
    <row r="853" spans="1:8" ht="25.5" customHeight="1">
      <c r="A853" s="104"/>
      <c r="B853" s="99"/>
      <c r="C853" s="103"/>
      <c r="D853" s="30" t="s">
        <v>3797</v>
      </c>
      <c r="E853" s="30" t="s">
        <v>4814</v>
      </c>
      <c r="F853" s="31" t="s">
        <v>1909</v>
      </c>
      <c r="G853" s="43" t="s">
        <v>1910</v>
      </c>
      <c r="H853" s="34">
        <v>2</v>
      </c>
    </row>
    <row r="854" spans="1:8" ht="25.5" customHeight="1">
      <c r="A854" s="104"/>
      <c r="B854" s="99"/>
      <c r="C854" s="103"/>
      <c r="D854" s="30" t="s">
        <v>3798</v>
      </c>
      <c r="E854" s="30" t="s">
        <v>4814</v>
      </c>
      <c r="F854" s="31" t="s">
        <v>1911</v>
      </c>
      <c r="G854" s="43" t="s">
        <v>1912</v>
      </c>
      <c r="H854" s="34">
        <v>2</v>
      </c>
    </row>
    <row r="855" spans="1:8" ht="25.5" customHeight="1">
      <c r="A855" s="104"/>
      <c r="B855" s="99"/>
      <c r="C855" s="103"/>
      <c r="D855" s="30" t="s">
        <v>3794</v>
      </c>
      <c r="E855" s="30" t="s">
        <v>4814</v>
      </c>
      <c r="F855" s="31" t="s">
        <v>1913</v>
      </c>
      <c r="G855" s="43" t="s">
        <v>1914</v>
      </c>
      <c r="H855" s="34">
        <v>2</v>
      </c>
    </row>
    <row r="856" spans="1:8" ht="25.5" customHeight="1">
      <c r="A856" s="104"/>
      <c r="B856" s="99"/>
      <c r="C856" s="103" t="s">
        <v>1915</v>
      </c>
      <c r="D856" s="30" t="s">
        <v>205</v>
      </c>
      <c r="E856" s="30"/>
      <c r="F856" s="31"/>
      <c r="G856" s="43"/>
      <c r="H856" s="34">
        <f>SUM(H857:H858)</f>
        <v>4</v>
      </c>
    </row>
    <row r="857" spans="1:8" ht="25.5" customHeight="1">
      <c r="A857" s="104"/>
      <c r="B857" s="99"/>
      <c r="C857" s="103"/>
      <c r="D857" s="30" t="s">
        <v>3793</v>
      </c>
      <c r="E857" s="30" t="s">
        <v>4814</v>
      </c>
      <c r="F857" s="31" t="s">
        <v>1915</v>
      </c>
      <c r="G857" s="43" t="s">
        <v>1916</v>
      </c>
      <c r="H857" s="34">
        <v>2</v>
      </c>
    </row>
    <row r="858" spans="1:8" ht="25.5" customHeight="1">
      <c r="A858" s="104"/>
      <c r="B858" s="99"/>
      <c r="C858" s="103"/>
      <c r="D858" s="30" t="s">
        <v>3800</v>
      </c>
      <c r="E858" s="30" t="s">
        <v>4814</v>
      </c>
      <c r="F858" s="31" t="s">
        <v>1917</v>
      </c>
      <c r="G858" s="43" t="s">
        <v>1918</v>
      </c>
      <c r="H858" s="34">
        <v>2</v>
      </c>
    </row>
    <row r="859" spans="1:8" ht="25.5" customHeight="1">
      <c r="A859" s="104"/>
      <c r="B859" s="99"/>
      <c r="C859" s="31" t="s">
        <v>1919</v>
      </c>
      <c r="D859" s="30" t="s">
        <v>3795</v>
      </c>
      <c r="E859" s="30" t="s">
        <v>4814</v>
      </c>
      <c r="F859" s="31" t="s">
        <v>1920</v>
      </c>
      <c r="G859" s="43" t="s">
        <v>1921</v>
      </c>
      <c r="H859" s="34">
        <v>2</v>
      </c>
    </row>
    <row r="860" spans="1:8" ht="25.5" customHeight="1">
      <c r="A860" s="104"/>
      <c r="B860" s="99"/>
      <c r="C860" s="31" t="s">
        <v>1922</v>
      </c>
      <c r="D860" s="30" t="s">
        <v>3796</v>
      </c>
      <c r="E860" s="30" t="s">
        <v>4814</v>
      </c>
      <c r="F860" s="31" t="s">
        <v>1923</v>
      </c>
      <c r="G860" s="43" t="s">
        <v>1924</v>
      </c>
      <c r="H860" s="34">
        <v>2</v>
      </c>
    </row>
    <row r="861" spans="1:8" ht="25.5" customHeight="1">
      <c r="A861" s="104"/>
      <c r="B861" s="99"/>
      <c r="C861" s="31" t="s">
        <v>1925</v>
      </c>
      <c r="D861" s="30" t="s">
        <v>3799</v>
      </c>
      <c r="E861" s="30" t="s">
        <v>4814</v>
      </c>
      <c r="F861" s="31" t="s">
        <v>1926</v>
      </c>
      <c r="G861" s="43" t="s">
        <v>1927</v>
      </c>
      <c r="H861" s="34">
        <v>2</v>
      </c>
    </row>
    <row r="862" spans="1:8" ht="25.5" customHeight="1">
      <c r="A862" s="104"/>
      <c r="B862" s="99"/>
      <c r="C862" s="31" t="s">
        <v>1928</v>
      </c>
      <c r="D862" s="30" t="s">
        <v>4094</v>
      </c>
      <c r="E862" s="30" t="s">
        <v>4814</v>
      </c>
      <c r="F862" s="31" t="s">
        <v>1929</v>
      </c>
      <c r="G862" s="43" t="s">
        <v>1930</v>
      </c>
      <c r="H862" s="34">
        <v>2</v>
      </c>
    </row>
    <row r="863" spans="1:8" ht="25.5" customHeight="1">
      <c r="A863" s="104"/>
      <c r="B863" s="99" t="s">
        <v>4545</v>
      </c>
      <c r="C863" s="65" t="s">
        <v>4546</v>
      </c>
      <c r="D863" s="30"/>
      <c r="E863" s="30"/>
      <c r="F863" s="31"/>
      <c r="G863" s="43"/>
      <c r="H863" s="34">
        <f>SUM(H864:H867)</f>
        <v>8</v>
      </c>
    </row>
    <row r="864" spans="1:8" ht="25.5" customHeight="1">
      <c r="A864" s="104"/>
      <c r="B864" s="99"/>
      <c r="C864" s="31" t="s">
        <v>2019</v>
      </c>
      <c r="D864" s="30" t="s">
        <v>3790</v>
      </c>
      <c r="E864" s="30" t="s">
        <v>4814</v>
      </c>
      <c r="F864" s="31" t="s">
        <v>2019</v>
      </c>
      <c r="G864" s="43" t="s">
        <v>2020</v>
      </c>
      <c r="H864" s="34">
        <v>2</v>
      </c>
    </row>
    <row r="865" spans="1:8" ht="25.5" customHeight="1">
      <c r="A865" s="104"/>
      <c r="B865" s="99"/>
      <c r="C865" s="31" t="s">
        <v>2021</v>
      </c>
      <c r="D865" s="30" t="s">
        <v>3791</v>
      </c>
      <c r="E865" s="30" t="s">
        <v>4814</v>
      </c>
      <c r="F865" s="31" t="s">
        <v>2021</v>
      </c>
      <c r="G865" s="43" t="s">
        <v>2022</v>
      </c>
      <c r="H865" s="34">
        <v>2</v>
      </c>
    </row>
    <row r="866" spans="1:8" ht="25.5" customHeight="1">
      <c r="A866" s="104"/>
      <c r="B866" s="99"/>
      <c r="C866" s="31" t="s">
        <v>2023</v>
      </c>
      <c r="D866" s="30" t="s">
        <v>3792</v>
      </c>
      <c r="E866" s="30" t="s">
        <v>4814</v>
      </c>
      <c r="F866" s="31" t="s">
        <v>2024</v>
      </c>
      <c r="G866" s="43" t="s">
        <v>2025</v>
      </c>
      <c r="H866" s="34">
        <v>2</v>
      </c>
    </row>
    <row r="867" spans="1:8" ht="25.5" customHeight="1">
      <c r="A867" s="104"/>
      <c r="B867" s="99"/>
      <c r="C867" s="31" t="s">
        <v>2026</v>
      </c>
      <c r="D867" s="30" t="s">
        <v>4093</v>
      </c>
      <c r="E867" s="30" t="s">
        <v>4814</v>
      </c>
      <c r="F867" s="31" t="s">
        <v>2026</v>
      </c>
      <c r="G867" s="43" t="s">
        <v>2027</v>
      </c>
      <c r="H867" s="34">
        <v>2</v>
      </c>
    </row>
    <row r="868" spans="1:8" ht="25.5" customHeight="1">
      <c r="A868" s="104" t="s">
        <v>4550</v>
      </c>
      <c r="B868" s="104" t="s">
        <v>119</v>
      </c>
      <c r="C868" s="104"/>
      <c r="D868" s="32"/>
      <c r="E868" s="30"/>
      <c r="F868" s="31"/>
      <c r="G868" s="43"/>
      <c r="H868" s="32">
        <f>SUM(H869,H900,H911,H907,H904,H914,H923,H939,H928,H889)</f>
        <v>170</v>
      </c>
    </row>
    <row r="869" spans="1:8" ht="25.5" customHeight="1">
      <c r="A869" s="104"/>
      <c r="B869" s="97" t="s">
        <v>4549</v>
      </c>
      <c r="C869" s="65" t="s">
        <v>4434</v>
      </c>
      <c r="D869" s="30"/>
      <c r="E869" s="30"/>
      <c r="F869" s="31"/>
      <c r="G869" s="43"/>
      <c r="H869" s="30">
        <f>SUM(H870,H871,H874,H877:H879,H880,H883,H886:H888)</f>
        <v>38</v>
      </c>
    </row>
    <row r="870" spans="1:8" ht="25.5" customHeight="1">
      <c r="A870" s="104"/>
      <c r="B870" s="97"/>
      <c r="C870" s="31" t="s">
        <v>4724</v>
      </c>
      <c r="D870" s="30" t="s">
        <v>3240</v>
      </c>
      <c r="E870" s="30" t="s">
        <v>4815</v>
      </c>
      <c r="F870" s="31" t="s">
        <v>2036</v>
      </c>
      <c r="G870" s="43" t="s">
        <v>2037</v>
      </c>
      <c r="H870" s="34">
        <v>6</v>
      </c>
    </row>
    <row r="871" spans="1:8" ht="25.5" customHeight="1">
      <c r="A871" s="104"/>
      <c r="B871" s="97"/>
      <c r="C871" s="103" t="s">
        <v>2038</v>
      </c>
      <c r="D871" s="30" t="s">
        <v>4441</v>
      </c>
      <c r="E871" s="30"/>
      <c r="F871" s="31"/>
      <c r="G871" s="43"/>
      <c r="H871" s="34">
        <f>SUM(H872:H873)</f>
        <v>8</v>
      </c>
    </row>
    <row r="872" spans="1:8" ht="25.5" customHeight="1">
      <c r="A872" s="104"/>
      <c r="B872" s="97"/>
      <c r="C872" s="103"/>
      <c r="D872" s="30" t="s">
        <v>3396</v>
      </c>
      <c r="E872" s="30" t="s">
        <v>4815</v>
      </c>
      <c r="F872" s="31" t="s">
        <v>2039</v>
      </c>
      <c r="G872" s="43" t="s">
        <v>2040</v>
      </c>
      <c r="H872" s="34">
        <v>6</v>
      </c>
    </row>
    <row r="873" spans="1:8" ht="25.5" customHeight="1">
      <c r="A873" s="104"/>
      <c r="B873" s="97"/>
      <c r="C873" s="103"/>
      <c r="D873" s="30" t="s">
        <v>4081</v>
      </c>
      <c r="E873" s="30" t="s">
        <v>4814</v>
      </c>
      <c r="F873" s="31" t="s">
        <v>643</v>
      </c>
      <c r="G873" s="43" t="s">
        <v>2041</v>
      </c>
      <c r="H873" s="34">
        <v>2</v>
      </c>
    </row>
    <row r="874" spans="1:8" ht="25.5" customHeight="1">
      <c r="A874" s="104"/>
      <c r="B874" s="97"/>
      <c r="C874" s="103" t="s">
        <v>2042</v>
      </c>
      <c r="D874" s="30" t="s">
        <v>4441</v>
      </c>
      <c r="E874" s="30"/>
      <c r="F874" s="31"/>
      <c r="G874" s="43"/>
      <c r="H874" s="34">
        <f>SUM(H875:H876)</f>
        <v>4</v>
      </c>
    </row>
    <row r="875" spans="1:8" ht="25.5" customHeight="1">
      <c r="A875" s="104"/>
      <c r="B875" s="97"/>
      <c r="C875" s="103"/>
      <c r="D875" s="30" t="s">
        <v>4401</v>
      </c>
      <c r="E875" s="30" t="s">
        <v>4814</v>
      </c>
      <c r="F875" s="31" t="s">
        <v>2043</v>
      </c>
      <c r="G875" s="43" t="s">
        <v>2044</v>
      </c>
      <c r="H875" s="34">
        <v>2</v>
      </c>
    </row>
    <row r="876" spans="1:8" ht="25.5" customHeight="1">
      <c r="A876" s="104"/>
      <c r="B876" s="97"/>
      <c r="C876" s="103"/>
      <c r="D876" s="30" t="s">
        <v>4402</v>
      </c>
      <c r="E876" s="30" t="s">
        <v>4814</v>
      </c>
      <c r="F876" s="31" t="s">
        <v>2045</v>
      </c>
      <c r="G876" s="43" t="s">
        <v>2046</v>
      </c>
      <c r="H876" s="34">
        <v>2</v>
      </c>
    </row>
    <row r="877" spans="1:8" ht="25.5" customHeight="1">
      <c r="A877" s="104"/>
      <c r="B877" s="97"/>
      <c r="C877" s="31" t="s">
        <v>2047</v>
      </c>
      <c r="D877" s="30" t="s">
        <v>4403</v>
      </c>
      <c r="E877" s="30" t="s">
        <v>4814</v>
      </c>
      <c r="F877" s="31" t="s">
        <v>2048</v>
      </c>
      <c r="G877" s="43" t="s">
        <v>2049</v>
      </c>
      <c r="H877" s="34">
        <v>2</v>
      </c>
    </row>
    <row r="878" spans="1:8" ht="25.5" customHeight="1">
      <c r="A878" s="104"/>
      <c r="B878" s="97"/>
      <c r="C878" s="31" t="s">
        <v>2050</v>
      </c>
      <c r="D878" s="30" t="s">
        <v>4404</v>
      </c>
      <c r="E878" s="30" t="s">
        <v>4814</v>
      </c>
      <c r="F878" s="31" t="s">
        <v>2051</v>
      </c>
      <c r="G878" s="43" t="s">
        <v>2052</v>
      </c>
      <c r="H878" s="34">
        <v>2</v>
      </c>
    </row>
    <row r="879" spans="1:8" ht="25.5" customHeight="1">
      <c r="A879" s="104"/>
      <c r="B879" s="97"/>
      <c r="C879" s="31" t="s">
        <v>2053</v>
      </c>
      <c r="D879" s="30" t="s">
        <v>4405</v>
      </c>
      <c r="E879" s="30" t="s">
        <v>4814</v>
      </c>
      <c r="F879" s="31" t="s">
        <v>2054</v>
      </c>
      <c r="G879" s="43" t="s">
        <v>2055</v>
      </c>
      <c r="H879" s="34">
        <v>2</v>
      </c>
    </row>
    <row r="880" spans="1:8" ht="25.5" customHeight="1">
      <c r="A880" s="104"/>
      <c r="B880" s="97"/>
      <c r="C880" s="103" t="s">
        <v>2056</v>
      </c>
      <c r="D880" s="30" t="s">
        <v>4441</v>
      </c>
      <c r="E880" s="30"/>
      <c r="F880" s="31"/>
      <c r="G880" s="43"/>
      <c r="H880" s="34">
        <f>SUM(H881:H882)</f>
        <v>4</v>
      </c>
    </row>
    <row r="881" spans="1:8" ht="25.5" customHeight="1">
      <c r="A881" s="104"/>
      <c r="B881" s="97"/>
      <c r="C881" s="103"/>
      <c r="D881" s="30" t="s">
        <v>4406</v>
      </c>
      <c r="E881" s="30" t="s">
        <v>4814</v>
      </c>
      <c r="F881" s="31" t="s">
        <v>2057</v>
      </c>
      <c r="G881" s="43" t="s">
        <v>2058</v>
      </c>
      <c r="H881" s="34">
        <v>2</v>
      </c>
    </row>
    <row r="882" spans="1:8" ht="25.5" customHeight="1">
      <c r="A882" s="104"/>
      <c r="B882" s="97"/>
      <c r="C882" s="103"/>
      <c r="D882" s="30" t="s">
        <v>4407</v>
      </c>
      <c r="E882" s="30" t="s">
        <v>4814</v>
      </c>
      <c r="F882" s="31" t="s">
        <v>1870</v>
      </c>
      <c r="G882" s="43" t="s">
        <v>2059</v>
      </c>
      <c r="H882" s="34">
        <v>2</v>
      </c>
    </row>
    <row r="883" spans="1:8" ht="25.5" customHeight="1">
      <c r="A883" s="104"/>
      <c r="B883" s="97"/>
      <c r="C883" s="103" t="s">
        <v>2060</v>
      </c>
      <c r="D883" s="30" t="s">
        <v>4441</v>
      </c>
      <c r="E883" s="30"/>
      <c r="F883" s="31"/>
      <c r="G883" s="43"/>
      <c r="H883" s="34">
        <f>SUM(H884:H885)</f>
        <v>4</v>
      </c>
    </row>
    <row r="884" spans="1:8" ht="25.5" customHeight="1">
      <c r="A884" s="104"/>
      <c r="B884" s="97"/>
      <c r="C884" s="103"/>
      <c r="D884" s="30" t="s">
        <v>4408</v>
      </c>
      <c r="E884" s="30" t="s">
        <v>4814</v>
      </c>
      <c r="F884" s="31" t="s">
        <v>2061</v>
      </c>
      <c r="G884" s="43" t="s">
        <v>2062</v>
      </c>
      <c r="H884" s="34">
        <v>2</v>
      </c>
    </row>
    <row r="885" spans="1:8" ht="25.5" customHeight="1">
      <c r="A885" s="104"/>
      <c r="B885" s="97"/>
      <c r="C885" s="103"/>
      <c r="D885" s="30" t="s">
        <v>4409</v>
      </c>
      <c r="E885" s="30" t="s">
        <v>4814</v>
      </c>
      <c r="F885" s="31" t="s">
        <v>2063</v>
      </c>
      <c r="G885" s="43" t="s">
        <v>2064</v>
      </c>
      <c r="H885" s="34">
        <v>2</v>
      </c>
    </row>
    <row r="886" spans="1:8" ht="25.5" customHeight="1">
      <c r="A886" s="104"/>
      <c r="B886" s="97"/>
      <c r="C886" s="31" t="s">
        <v>2065</v>
      </c>
      <c r="D886" s="30" t="s">
        <v>4410</v>
      </c>
      <c r="E886" s="30" t="s">
        <v>4814</v>
      </c>
      <c r="F886" s="31" t="s">
        <v>2066</v>
      </c>
      <c r="G886" s="43" t="s">
        <v>2067</v>
      </c>
      <c r="H886" s="34">
        <v>2</v>
      </c>
    </row>
    <row r="887" spans="1:8" ht="25.5" customHeight="1">
      <c r="A887" s="104"/>
      <c r="B887" s="97"/>
      <c r="C887" s="31" t="s">
        <v>2068</v>
      </c>
      <c r="D887" s="30" t="s">
        <v>4400</v>
      </c>
      <c r="E887" s="30" t="s">
        <v>4814</v>
      </c>
      <c r="F887" s="31" t="s">
        <v>2069</v>
      </c>
      <c r="G887" s="43" t="s">
        <v>2070</v>
      </c>
      <c r="H887" s="34">
        <v>2</v>
      </c>
    </row>
    <row r="888" spans="1:8" ht="25.5" customHeight="1">
      <c r="A888" s="104"/>
      <c r="B888" s="97"/>
      <c r="C888" s="31" t="s">
        <v>4699</v>
      </c>
      <c r="D888" s="30" t="s">
        <v>4115</v>
      </c>
      <c r="E888" s="30" t="s">
        <v>4814</v>
      </c>
      <c r="F888" s="31" t="s">
        <v>2071</v>
      </c>
      <c r="G888" s="43" t="s">
        <v>2072</v>
      </c>
      <c r="H888" s="34">
        <v>2</v>
      </c>
    </row>
    <row r="889" spans="1:8" ht="25.5" customHeight="1">
      <c r="A889" s="104"/>
      <c r="B889" s="99" t="s">
        <v>4566</v>
      </c>
      <c r="C889" s="65" t="s">
        <v>4567</v>
      </c>
      <c r="D889" s="30"/>
      <c r="E889" s="30"/>
      <c r="F889" s="31"/>
      <c r="G889" s="43"/>
      <c r="H889" s="34">
        <f>SUM(H890:H899)</f>
        <v>28</v>
      </c>
    </row>
    <row r="890" spans="1:8" ht="25.5" customHeight="1">
      <c r="A890" s="104"/>
      <c r="B890" s="99"/>
      <c r="C890" s="31" t="s">
        <v>2168</v>
      </c>
      <c r="D890" s="30" t="s">
        <v>3305</v>
      </c>
      <c r="E890" s="30" t="s">
        <v>4815</v>
      </c>
      <c r="F890" s="31" t="s">
        <v>2169</v>
      </c>
      <c r="G890" s="43" t="s">
        <v>2170</v>
      </c>
      <c r="H890" s="34">
        <v>6</v>
      </c>
    </row>
    <row r="891" spans="1:8" ht="25.5" customHeight="1">
      <c r="A891" s="104"/>
      <c r="B891" s="99"/>
      <c r="C891" s="31" t="s">
        <v>2171</v>
      </c>
      <c r="D891" s="30" t="s">
        <v>3344</v>
      </c>
      <c r="E891" s="30" t="s">
        <v>4815</v>
      </c>
      <c r="F891" s="31" t="s">
        <v>2172</v>
      </c>
      <c r="G891" s="43" t="s">
        <v>2173</v>
      </c>
      <c r="H891" s="34">
        <v>6</v>
      </c>
    </row>
    <row r="892" spans="1:8" ht="25.5" customHeight="1">
      <c r="A892" s="104"/>
      <c r="B892" s="99"/>
      <c r="C892" s="31" t="s">
        <v>2174</v>
      </c>
      <c r="D892" s="30" t="s">
        <v>4361</v>
      </c>
      <c r="E892" s="30" t="s">
        <v>4814</v>
      </c>
      <c r="F892" s="31" t="s">
        <v>2175</v>
      </c>
      <c r="G892" s="43" t="s">
        <v>2176</v>
      </c>
      <c r="H892" s="34">
        <v>2</v>
      </c>
    </row>
    <row r="893" spans="1:8" ht="25.5" customHeight="1">
      <c r="A893" s="104"/>
      <c r="B893" s="99"/>
      <c r="C893" s="31" t="s">
        <v>2177</v>
      </c>
      <c r="D893" s="30" t="s">
        <v>4362</v>
      </c>
      <c r="E893" s="30" t="s">
        <v>4814</v>
      </c>
      <c r="F893" s="31" t="s">
        <v>4797</v>
      </c>
      <c r="G893" s="43" t="s">
        <v>2178</v>
      </c>
      <c r="H893" s="34">
        <v>2</v>
      </c>
    </row>
    <row r="894" spans="1:8" ht="25.5" customHeight="1">
      <c r="A894" s="104"/>
      <c r="B894" s="99"/>
      <c r="C894" s="31" t="s">
        <v>2179</v>
      </c>
      <c r="D894" s="30" t="s">
        <v>4363</v>
      </c>
      <c r="E894" s="30" t="s">
        <v>4814</v>
      </c>
      <c r="F894" s="31" t="s">
        <v>2180</v>
      </c>
      <c r="G894" s="43" t="s">
        <v>2181</v>
      </c>
      <c r="H894" s="34">
        <v>2</v>
      </c>
    </row>
    <row r="895" spans="1:8" ht="25.5" customHeight="1">
      <c r="A895" s="104"/>
      <c r="B895" s="99"/>
      <c r="C895" s="31" t="s">
        <v>2182</v>
      </c>
      <c r="D895" s="30" t="s">
        <v>4364</v>
      </c>
      <c r="E895" s="30" t="s">
        <v>4814</v>
      </c>
      <c r="F895" s="31" t="s">
        <v>2183</v>
      </c>
      <c r="G895" s="43" t="s">
        <v>2184</v>
      </c>
      <c r="H895" s="34">
        <v>2</v>
      </c>
    </row>
    <row r="896" spans="1:8" ht="25.5" customHeight="1">
      <c r="A896" s="104"/>
      <c r="B896" s="99"/>
      <c r="C896" s="31" t="s">
        <v>4741</v>
      </c>
      <c r="D896" s="30" t="s">
        <v>4365</v>
      </c>
      <c r="E896" s="30" t="s">
        <v>4814</v>
      </c>
      <c r="F896" s="31" t="s">
        <v>2185</v>
      </c>
      <c r="G896" s="43" t="s">
        <v>4800</v>
      </c>
      <c r="H896" s="34">
        <v>2</v>
      </c>
    </row>
    <row r="897" spans="1:8" ht="25.5" customHeight="1">
      <c r="A897" s="104"/>
      <c r="B897" s="99"/>
      <c r="C897" s="31" t="s">
        <v>2186</v>
      </c>
      <c r="D897" s="30" t="s">
        <v>4366</v>
      </c>
      <c r="E897" s="30" t="s">
        <v>4814</v>
      </c>
      <c r="F897" s="31" t="s">
        <v>1844</v>
      </c>
      <c r="G897" s="43" t="s">
        <v>2187</v>
      </c>
      <c r="H897" s="34">
        <v>2</v>
      </c>
    </row>
    <row r="898" spans="1:8" ht="25.5" customHeight="1">
      <c r="A898" s="104"/>
      <c r="B898" s="99"/>
      <c r="C898" s="31" t="s">
        <v>2188</v>
      </c>
      <c r="D898" s="30" t="s">
        <v>4367</v>
      </c>
      <c r="E898" s="30" t="s">
        <v>4814</v>
      </c>
      <c r="F898" s="31" t="s">
        <v>2189</v>
      </c>
      <c r="G898" s="43" t="s">
        <v>2190</v>
      </c>
      <c r="H898" s="34">
        <v>2</v>
      </c>
    </row>
    <row r="899" spans="1:8" ht="25.5" customHeight="1">
      <c r="A899" s="104"/>
      <c r="B899" s="99"/>
      <c r="C899" s="31" t="s">
        <v>2191</v>
      </c>
      <c r="D899" s="30" t="s">
        <v>4411</v>
      </c>
      <c r="E899" s="30" t="s">
        <v>4814</v>
      </c>
      <c r="F899" s="31" t="s">
        <v>216</v>
      </c>
      <c r="G899" s="43" t="s">
        <v>2192</v>
      </c>
      <c r="H899" s="34">
        <v>2</v>
      </c>
    </row>
    <row r="900" spans="1:8" ht="25.5" customHeight="1">
      <c r="A900" s="104"/>
      <c r="B900" s="99" t="s">
        <v>4551</v>
      </c>
      <c r="C900" s="65" t="s">
        <v>4552</v>
      </c>
      <c r="D900" s="30"/>
      <c r="E900" s="30"/>
      <c r="F900" s="31"/>
      <c r="G900" s="43"/>
      <c r="H900" s="34">
        <f>SUM(H901:H903)</f>
        <v>6</v>
      </c>
    </row>
    <row r="901" spans="1:8" ht="25.5" customHeight="1">
      <c r="A901" s="104"/>
      <c r="B901" s="99"/>
      <c r="C901" s="31" t="s">
        <v>2073</v>
      </c>
      <c r="D901" s="30" t="s">
        <v>4368</v>
      </c>
      <c r="E901" s="30" t="s">
        <v>4814</v>
      </c>
      <c r="F901" s="31" t="s">
        <v>4791</v>
      </c>
      <c r="G901" s="43" t="s">
        <v>2074</v>
      </c>
      <c r="H901" s="34">
        <v>2</v>
      </c>
    </row>
    <row r="902" spans="1:8" ht="25.5" customHeight="1">
      <c r="A902" s="104"/>
      <c r="B902" s="99"/>
      <c r="C902" s="31" t="s">
        <v>2075</v>
      </c>
      <c r="D902" s="30" t="s">
        <v>4369</v>
      </c>
      <c r="E902" s="30" t="s">
        <v>4814</v>
      </c>
      <c r="F902" s="31" t="s">
        <v>2076</v>
      </c>
      <c r="G902" s="43" t="s">
        <v>2077</v>
      </c>
      <c r="H902" s="34">
        <v>2</v>
      </c>
    </row>
    <row r="903" spans="1:8" ht="25.5" customHeight="1">
      <c r="A903" s="104"/>
      <c r="B903" s="99"/>
      <c r="C903" s="31" t="s">
        <v>2078</v>
      </c>
      <c r="D903" s="30" t="s">
        <v>4370</v>
      </c>
      <c r="E903" s="30" t="s">
        <v>4814</v>
      </c>
      <c r="F903" s="31" t="s">
        <v>2079</v>
      </c>
      <c r="G903" s="43" t="s">
        <v>2080</v>
      </c>
      <c r="H903" s="34">
        <v>2</v>
      </c>
    </row>
    <row r="904" spans="1:8" ht="25.5" customHeight="1">
      <c r="A904" s="104"/>
      <c r="B904" s="99" t="s">
        <v>4557</v>
      </c>
      <c r="C904" s="65" t="s">
        <v>4558</v>
      </c>
      <c r="D904" s="30"/>
      <c r="E904" s="30"/>
      <c r="F904" s="31"/>
      <c r="G904" s="43"/>
      <c r="H904" s="34">
        <f>SUM(H905:H906)</f>
        <v>4</v>
      </c>
    </row>
    <row r="905" spans="1:8" ht="25.5" customHeight="1">
      <c r="A905" s="104"/>
      <c r="B905" s="99"/>
      <c r="C905" s="31" t="s">
        <v>2093</v>
      </c>
      <c r="D905" s="30" t="s">
        <v>4387</v>
      </c>
      <c r="E905" s="30" t="s">
        <v>4814</v>
      </c>
      <c r="F905" s="31" t="s">
        <v>4793</v>
      </c>
      <c r="G905" s="43" t="s">
        <v>2094</v>
      </c>
      <c r="H905" s="34">
        <v>2</v>
      </c>
    </row>
    <row r="906" spans="1:8" ht="25.5" customHeight="1">
      <c r="A906" s="104"/>
      <c r="B906" s="99"/>
      <c r="C906" s="31" t="s">
        <v>2095</v>
      </c>
      <c r="D906" s="30" t="s">
        <v>4388</v>
      </c>
      <c r="E906" s="30" t="s">
        <v>4814</v>
      </c>
      <c r="F906" s="31" t="s">
        <v>4794</v>
      </c>
      <c r="G906" s="43" t="s">
        <v>2096</v>
      </c>
      <c r="H906" s="34">
        <v>2</v>
      </c>
    </row>
    <row r="907" spans="1:8" ht="25.5" customHeight="1">
      <c r="A907" s="104"/>
      <c r="B907" s="99" t="s">
        <v>4555</v>
      </c>
      <c r="C907" s="65" t="s">
        <v>4556</v>
      </c>
      <c r="D907" s="30"/>
      <c r="E907" s="30"/>
      <c r="F907" s="31"/>
      <c r="G907" s="43"/>
      <c r="H907" s="34">
        <f>SUM(H908:H910)</f>
        <v>10</v>
      </c>
    </row>
    <row r="908" spans="1:8" ht="25.5" customHeight="1">
      <c r="A908" s="104"/>
      <c r="B908" s="99"/>
      <c r="C908" s="31" t="s">
        <v>4726</v>
      </c>
      <c r="D908" s="30" t="s">
        <v>3391</v>
      </c>
      <c r="E908" s="30" t="s">
        <v>4815</v>
      </c>
      <c r="F908" s="31" t="s">
        <v>2086</v>
      </c>
      <c r="G908" s="43" t="s">
        <v>2087</v>
      </c>
      <c r="H908" s="34">
        <v>6</v>
      </c>
    </row>
    <row r="909" spans="1:8" ht="25.5" customHeight="1">
      <c r="A909" s="104"/>
      <c r="B909" s="99"/>
      <c r="C909" s="31" t="s">
        <v>2088</v>
      </c>
      <c r="D909" s="30" t="s">
        <v>4398</v>
      </c>
      <c r="E909" s="30" t="s">
        <v>4814</v>
      </c>
      <c r="F909" s="31" t="s">
        <v>2089</v>
      </c>
      <c r="G909" s="43" t="s">
        <v>2090</v>
      </c>
      <c r="H909" s="34">
        <v>2</v>
      </c>
    </row>
    <row r="910" spans="1:8" ht="25.5" customHeight="1">
      <c r="A910" s="104"/>
      <c r="B910" s="99"/>
      <c r="C910" s="31" t="s">
        <v>2091</v>
      </c>
      <c r="D910" s="30" t="s">
        <v>4399</v>
      </c>
      <c r="E910" s="30" t="s">
        <v>4814</v>
      </c>
      <c r="F910" s="31" t="s">
        <v>4792</v>
      </c>
      <c r="G910" s="43" t="s">
        <v>2092</v>
      </c>
      <c r="H910" s="34">
        <v>2</v>
      </c>
    </row>
    <row r="911" spans="1:8" ht="25.5" customHeight="1">
      <c r="A911" s="104"/>
      <c r="B911" s="99" t="s">
        <v>4553</v>
      </c>
      <c r="C911" s="65" t="s">
        <v>4554</v>
      </c>
      <c r="D911" s="30"/>
      <c r="E911" s="30"/>
      <c r="F911" s="31"/>
      <c r="G911" s="43"/>
      <c r="H911" s="34">
        <f>SUM(H912:H913)</f>
        <v>4</v>
      </c>
    </row>
    <row r="912" spans="1:8" ht="25.5" customHeight="1">
      <c r="A912" s="104"/>
      <c r="B912" s="99"/>
      <c r="C912" s="31" t="s">
        <v>2081</v>
      </c>
      <c r="D912" s="30" t="s">
        <v>4378</v>
      </c>
      <c r="E912" s="30" t="s">
        <v>4814</v>
      </c>
      <c r="F912" s="31" t="s">
        <v>2082</v>
      </c>
      <c r="G912" s="43" t="s">
        <v>2083</v>
      </c>
      <c r="H912" s="34">
        <v>2</v>
      </c>
    </row>
    <row r="913" spans="1:8" ht="25.5" customHeight="1">
      <c r="A913" s="104"/>
      <c r="B913" s="99"/>
      <c r="C913" s="31" t="s">
        <v>4725</v>
      </c>
      <c r="D913" s="30" t="s">
        <v>4379</v>
      </c>
      <c r="E913" s="30" t="s">
        <v>4814</v>
      </c>
      <c r="F913" s="31" t="s">
        <v>2084</v>
      </c>
      <c r="G913" s="43" t="s">
        <v>2085</v>
      </c>
      <c r="H913" s="34">
        <v>2</v>
      </c>
    </row>
    <row r="914" spans="1:8" ht="25.5" customHeight="1">
      <c r="A914" s="104"/>
      <c r="B914" s="97" t="s">
        <v>4559</v>
      </c>
      <c r="C914" s="65" t="s">
        <v>4560</v>
      </c>
      <c r="D914" s="30"/>
      <c r="E914" s="30"/>
      <c r="F914" s="31"/>
      <c r="G914" s="43"/>
      <c r="H914" s="34">
        <f>SUM(H915:H922)</f>
        <v>20</v>
      </c>
    </row>
    <row r="915" spans="1:8" ht="25.5" customHeight="1">
      <c r="A915" s="104"/>
      <c r="B915" s="97"/>
      <c r="C915" s="31" t="s">
        <v>4727</v>
      </c>
      <c r="D915" s="30" t="s">
        <v>3317</v>
      </c>
      <c r="E915" s="30" t="s">
        <v>4815</v>
      </c>
      <c r="F915" s="31" t="s">
        <v>2097</v>
      </c>
      <c r="G915" s="43" t="s">
        <v>2098</v>
      </c>
      <c r="H915" s="34">
        <v>6</v>
      </c>
    </row>
    <row r="916" spans="1:8" ht="25.5" customHeight="1">
      <c r="A916" s="104"/>
      <c r="B916" s="97"/>
      <c r="C916" s="31" t="s">
        <v>4728</v>
      </c>
      <c r="D916" s="30" t="s">
        <v>4380</v>
      </c>
      <c r="E916" s="30" t="s">
        <v>4814</v>
      </c>
      <c r="F916" s="31" t="s">
        <v>2099</v>
      </c>
      <c r="G916" s="43" t="s">
        <v>2100</v>
      </c>
      <c r="H916" s="34">
        <v>2</v>
      </c>
    </row>
    <row r="917" spans="1:8" ht="25.5" customHeight="1">
      <c r="A917" s="104"/>
      <c r="B917" s="97"/>
      <c r="C917" s="31" t="s">
        <v>4729</v>
      </c>
      <c r="D917" s="30" t="s">
        <v>4381</v>
      </c>
      <c r="E917" s="30" t="s">
        <v>4814</v>
      </c>
      <c r="F917" s="31" t="s">
        <v>2101</v>
      </c>
      <c r="G917" s="43" t="s">
        <v>2102</v>
      </c>
      <c r="H917" s="34">
        <v>2</v>
      </c>
    </row>
    <row r="918" spans="1:8" ht="25.5" customHeight="1">
      <c r="A918" s="104"/>
      <c r="B918" s="97"/>
      <c r="C918" s="31" t="s">
        <v>4730</v>
      </c>
      <c r="D918" s="30" t="s">
        <v>4382</v>
      </c>
      <c r="E918" s="30" t="s">
        <v>4814</v>
      </c>
      <c r="F918" s="31" t="s">
        <v>2103</v>
      </c>
      <c r="G918" s="43" t="s">
        <v>2104</v>
      </c>
      <c r="H918" s="34">
        <v>2</v>
      </c>
    </row>
    <row r="919" spans="1:8" ht="25.5" customHeight="1">
      <c r="A919" s="104"/>
      <c r="B919" s="97"/>
      <c r="C919" s="31" t="s">
        <v>4731</v>
      </c>
      <c r="D919" s="30" t="s">
        <v>4383</v>
      </c>
      <c r="E919" s="30" t="s">
        <v>4814</v>
      </c>
      <c r="F919" s="31" t="s">
        <v>2105</v>
      </c>
      <c r="G919" s="43" t="s">
        <v>2106</v>
      </c>
      <c r="H919" s="34">
        <v>2</v>
      </c>
    </row>
    <row r="920" spans="1:8" ht="25.5" customHeight="1">
      <c r="A920" s="104"/>
      <c r="B920" s="97"/>
      <c r="C920" s="31" t="s">
        <v>4732</v>
      </c>
      <c r="D920" s="30" t="s">
        <v>4384</v>
      </c>
      <c r="E920" s="30" t="s">
        <v>4814</v>
      </c>
      <c r="F920" s="31" t="s">
        <v>2107</v>
      </c>
      <c r="G920" s="43" t="s">
        <v>2108</v>
      </c>
      <c r="H920" s="34">
        <v>2</v>
      </c>
    </row>
    <row r="921" spans="1:8" ht="25.5" customHeight="1">
      <c r="A921" s="104"/>
      <c r="B921" s="97"/>
      <c r="C921" s="31" t="s">
        <v>4733</v>
      </c>
      <c r="D921" s="30" t="s">
        <v>4385</v>
      </c>
      <c r="E921" s="30" t="s">
        <v>4814</v>
      </c>
      <c r="F921" s="31" t="s">
        <v>2109</v>
      </c>
      <c r="G921" s="43" t="s">
        <v>2110</v>
      </c>
      <c r="H921" s="34">
        <v>2</v>
      </c>
    </row>
    <row r="922" spans="1:8" ht="25.5" customHeight="1">
      <c r="A922" s="104"/>
      <c r="B922" s="97"/>
      <c r="C922" s="31" t="s">
        <v>4734</v>
      </c>
      <c r="D922" s="30" t="s">
        <v>4386</v>
      </c>
      <c r="E922" s="30" t="s">
        <v>4814</v>
      </c>
      <c r="F922" s="31" t="s">
        <v>2111</v>
      </c>
      <c r="G922" s="43" t="s">
        <v>2112</v>
      </c>
      <c r="H922" s="34">
        <v>2</v>
      </c>
    </row>
    <row r="923" spans="1:8" ht="25.5" customHeight="1">
      <c r="A923" s="104"/>
      <c r="B923" s="99" t="s">
        <v>4561</v>
      </c>
      <c r="C923" s="65" t="s">
        <v>4562</v>
      </c>
      <c r="D923" s="30"/>
      <c r="E923" s="30"/>
      <c r="F923" s="31"/>
      <c r="G923" s="43"/>
      <c r="H923" s="34">
        <f>SUM(H924:H927)</f>
        <v>8</v>
      </c>
    </row>
    <row r="924" spans="1:8" ht="25.5" customHeight="1">
      <c r="A924" s="104"/>
      <c r="B924" s="99"/>
      <c r="C924" s="31" t="s">
        <v>4735</v>
      </c>
      <c r="D924" s="30" t="s">
        <v>4389</v>
      </c>
      <c r="E924" s="30" t="s">
        <v>4814</v>
      </c>
      <c r="F924" s="31" t="s">
        <v>1201</v>
      </c>
      <c r="G924" s="43" t="s">
        <v>2113</v>
      </c>
      <c r="H924" s="34">
        <v>2</v>
      </c>
    </row>
    <row r="925" spans="1:8" ht="25.5" customHeight="1">
      <c r="A925" s="104"/>
      <c r="B925" s="99"/>
      <c r="C925" s="31" t="s">
        <v>2114</v>
      </c>
      <c r="D925" s="30" t="s">
        <v>4390</v>
      </c>
      <c r="E925" s="30" t="s">
        <v>4814</v>
      </c>
      <c r="F925" s="31" t="s">
        <v>2115</v>
      </c>
      <c r="G925" s="43" t="s">
        <v>2116</v>
      </c>
      <c r="H925" s="34">
        <v>2</v>
      </c>
    </row>
    <row r="926" spans="1:8" ht="25.5" customHeight="1">
      <c r="A926" s="104"/>
      <c r="B926" s="99"/>
      <c r="C926" s="31" t="s">
        <v>2117</v>
      </c>
      <c r="D926" s="30" t="s">
        <v>4391</v>
      </c>
      <c r="E926" s="30" t="s">
        <v>4814</v>
      </c>
      <c r="F926" s="31" t="s">
        <v>2118</v>
      </c>
      <c r="G926" s="43" t="s">
        <v>2119</v>
      </c>
      <c r="H926" s="34">
        <v>2</v>
      </c>
    </row>
    <row r="927" spans="1:8" ht="25.5" customHeight="1">
      <c r="A927" s="104"/>
      <c r="B927" s="99"/>
      <c r="C927" s="31" t="s">
        <v>2120</v>
      </c>
      <c r="D927" s="30" t="s">
        <v>4392</v>
      </c>
      <c r="E927" s="30" t="s">
        <v>4814</v>
      </c>
      <c r="F927" s="31" t="s">
        <v>4795</v>
      </c>
      <c r="G927" s="43" t="s">
        <v>2121</v>
      </c>
      <c r="H927" s="34">
        <v>2</v>
      </c>
    </row>
    <row r="928" spans="1:8" ht="25.5" customHeight="1">
      <c r="A928" s="104"/>
      <c r="B928" s="99" t="s">
        <v>123</v>
      </c>
      <c r="C928" s="65" t="s">
        <v>4565</v>
      </c>
      <c r="D928" s="30"/>
      <c r="E928" s="30"/>
      <c r="F928" s="31"/>
      <c r="G928" s="43"/>
      <c r="H928" s="34">
        <f>SUM(H929:H938)</f>
        <v>24</v>
      </c>
    </row>
    <row r="929" spans="1:8" ht="25.5" customHeight="1">
      <c r="A929" s="104"/>
      <c r="B929" s="99"/>
      <c r="C929" s="31" t="s">
        <v>4739</v>
      </c>
      <c r="D929" s="30" t="s">
        <v>3402</v>
      </c>
      <c r="E929" s="30" t="s">
        <v>4815</v>
      </c>
      <c r="F929" s="31" t="s">
        <v>2141</v>
      </c>
      <c r="G929" s="43" t="s">
        <v>2142</v>
      </c>
      <c r="H929" s="34">
        <v>6</v>
      </c>
    </row>
    <row r="930" spans="1:8" ht="25.5" customHeight="1">
      <c r="A930" s="104"/>
      <c r="B930" s="99"/>
      <c r="C930" s="31" t="s">
        <v>2143</v>
      </c>
      <c r="D930" s="30" t="s">
        <v>4080</v>
      </c>
      <c r="E930" s="30" t="s">
        <v>4814</v>
      </c>
      <c r="F930" s="31" t="s">
        <v>2144</v>
      </c>
      <c r="G930" s="43" t="s">
        <v>2145</v>
      </c>
      <c r="H930" s="34">
        <v>2</v>
      </c>
    </row>
    <row r="931" spans="1:8" ht="25.5" customHeight="1">
      <c r="A931" s="104"/>
      <c r="B931" s="99"/>
      <c r="C931" s="31" t="s">
        <v>2146</v>
      </c>
      <c r="D931" s="30" t="s">
        <v>4371</v>
      </c>
      <c r="E931" s="30" t="s">
        <v>4814</v>
      </c>
      <c r="F931" s="31" t="s">
        <v>2147</v>
      </c>
      <c r="G931" s="43" t="s">
        <v>2148</v>
      </c>
      <c r="H931" s="34">
        <v>2</v>
      </c>
    </row>
    <row r="932" spans="1:8" ht="25.5" customHeight="1">
      <c r="A932" s="104"/>
      <c r="B932" s="99"/>
      <c r="C932" s="31" t="s">
        <v>2149</v>
      </c>
      <c r="D932" s="30" t="s">
        <v>4372</v>
      </c>
      <c r="E932" s="30" t="s">
        <v>4814</v>
      </c>
      <c r="F932" s="31" t="s">
        <v>2150</v>
      </c>
      <c r="G932" s="43" t="s">
        <v>2151</v>
      </c>
      <c r="H932" s="34">
        <v>2</v>
      </c>
    </row>
    <row r="933" spans="1:8" ht="25.5" customHeight="1">
      <c r="A933" s="104"/>
      <c r="B933" s="99"/>
      <c r="C933" s="31" t="s">
        <v>2152</v>
      </c>
      <c r="D933" s="30" t="s">
        <v>4373</v>
      </c>
      <c r="E933" s="30" t="s">
        <v>4814</v>
      </c>
      <c r="F933" s="31" t="s">
        <v>2153</v>
      </c>
      <c r="G933" s="43" t="s">
        <v>2154</v>
      </c>
      <c r="H933" s="34">
        <v>2</v>
      </c>
    </row>
    <row r="934" spans="1:8" ht="25.5" customHeight="1">
      <c r="A934" s="104"/>
      <c r="B934" s="99"/>
      <c r="C934" s="31" t="s">
        <v>2155</v>
      </c>
      <c r="D934" s="30" t="s">
        <v>4374</v>
      </c>
      <c r="E934" s="30" t="s">
        <v>4814</v>
      </c>
      <c r="F934" s="31" t="s">
        <v>2156</v>
      </c>
      <c r="G934" s="43" t="s">
        <v>2157</v>
      </c>
      <c r="H934" s="34">
        <v>2</v>
      </c>
    </row>
    <row r="935" spans="1:8" ht="25.5" customHeight="1">
      <c r="A935" s="104"/>
      <c r="B935" s="99"/>
      <c r="C935" s="31" t="s">
        <v>2158</v>
      </c>
      <c r="D935" s="30" t="s">
        <v>4375</v>
      </c>
      <c r="E935" s="30" t="s">
        <v>4814</v>
      </c>
      <c r="F935" s="31" t="s">
        <v>4796</v>
      </c>
      <c r="G935" s="43" t="s">
        <v>2159</v>
      </c>
      <c r="H935" s="34">
        <v>2</v>
      </c>
    </row>
    <row r="936" spans="1:8" ht="25.5" customHeight="1">
      <c r="A936" s="104"/>
      <c r="B936" s="99"/>
      <c r="C936" s="31" t="s">
        <v>4740</v>
      </c>
      <c r="D936" s="30" t="s">
        <v>4376</v>
      </c>
      <c r="E936" s="30" t="s">
        <v>4814</v>
      </c>
      <c r="F936" s="31" t="s">
        <v>2160</v>
      </c>
      <c r="G936" s="43" t="s">
        <v>2161</v>
      </c>
      <c r="H936" s="34">
        <v>2</v>
      </c>
    </row>
    <row r="937" spans="1:8" ht="25.5" customHeight="1">
      <c r="A937" s="104"/>
      <c r="B937" s="99"/>
      <c r="C937" s="31" t="s">
        <v>2162</v>
      </c>
      <c r="D937" s="30" t="s">
        <v>4377</v>
      </c>
      <c r="E937" s="30" t="s">
        <v>4814</v>
      </c>
      <c r="F937" s="31" t="s">
        <v>2163</v>
      </c>
      <c r="G937" s="43" t="s">
        <v>2164</v>
      </c>
      <c r="H937" s="34">
        <v>2</v>
      </c>
    </row>
    <row r="938" spans="1:8" ht="25.5" customHeight="1">
      <c r="A938" s="104"/>
      <c r="B938" s="99"/>
      <c r="C938" s="31" t="s">
        <v>2165</v>
      </c>
      <c r="D938" s="30" t="s">
        <v>4412</v>
      </c>
      <c r="E938" s="30" t="s">
        <v>4814</v>
      </c>
      <c r="F938" s="31" t="s">
        <v>2166</v>
      </c>
      <c r="G938" s="43" t="s">
        <v>2167</v>
      </c>
      <c r="H938" s="34">
        <v>2</v>
      </c>
    </row>
    <row r="939" spans="1:8" ht="25.5" customHeight="1">
      <c r="A939" s="104"/>
      <c r="B939" s="99" t="s">
        <v>4563</v>
      </c>
      <c r="C939" s="65" t="s">
        <v>4564</v>
      </c>
      <c r="D939" s="30"/>
      <c r="E939" s="30"/>
      <c r="F939" s="31"/>
      <c r="G939" s="43"/>
      <c r="H939" s="34">
        <f>SUM(H940,H943,H946:H949)</f>
        <v>28</v>
      </c>
    </row>
    <row r="940" spans="1:8" ht="25.5" customHeight="1">
      <c r="A940" s="104"/>
      <c r="B940" s="99"/>
      <c r="C940" s="103" t="s">
        <v>4736</v>
      </c>
      <c r="D940" s="30" t="s">
        <v>4441</v>
      </c>
      <c r="E940" s="30"/>
      <c r="F940" s="31"/>
      <c r="G940" s="43"/>
      <c r="H940" s="34">
        <f>SUM(H941:H942)</f>
        <v>8</v>
      </c>
    </row>
    <row r="941" spans="1:8" ht="25.5" customHeight="1">
      <c r="A941" s="104"/>
      <c r="B941" s="99"/>
      <c r="C941" s="103"/>
      <c r="D941" s="30" t="s">
        <v>3276</v>
      </c>
      <c r="E941" s="30" t="s">
        <v>4815</v>
      </c>
      <c r="F941" s="31" t="s">
        <v>2122</v>
      </c>
      <c r="G941" s="43" t="s">
        <v>2123</v>
      </c>
      <c r="H941" s="34">
        <v>6</v>
      </c>
    </row>
    <row r="942" spans="1:8" ht="25.5" customHeight="1">
      <c r="A942" s="104"/>
      <c r="B942" s="99"/>
      <c r="C942" s="103"/>
      <c r="D942" s="30" t="s">
        <v>4393</v>
      </c>
      <c r="E942" s="30" t="s">
        <v>4814</v>
      </c>
      <c r="F942" s="31" t="s">
        <v>2128</v>
      </c>
      <c r="G942" s="43" t="s">
        <v>2129</v>
      </c>
      <c r="H942" s="34">
        <v>2</v>
      </c>
    </row>
    <row r="943" spans="1:8" ht="25.5" customHeight="1">
      <c r="A943" s="104"/>
      <c r="B943" s="99"/>
      <c r="C943" s="103" t="s">
        <v>4737</v>
      </c>
      <c r="D943" s="30" t="s">
        <v>4441</v>
      </c>
      <c r="E943" s="30"/>
      <c r="F943" s="31"/>
      <c r="G943" s="43"/>
      <c r="H943" s="34">
        <f>SUM(H944:H945)</f>
        <v>8</v>
      </c>
    </row>
    <row r="944" spans="1:8" ht="25.5" customHeight="1">
      <c r="A944" s="104"/>
      <c r="B944" s="99"/>
      <c r="C944" s="103"/>
      <c r="D944" s="30" t="s">
        <v>3343</v>
      </c>
      <c r="E944" s="30" t="s">
        <v>4815</v>
      </c>
      <c r="F944" s="31" t="s">
        <v>2124</v>
      </c>
      <c r="G944" s="43" t="s">
        <v>2125</v>
      </c>
      <c r="H944" s="34">
        <v>6</v>
      </c>
    </row>
    <row r="945" spans="1:8" ht="25.5" customHeight="1">
      <c r="A945" s="104"/>
      <c r="B945" s="99"/>
      <c r="C945" s="103"/>
      <c r="D945" s="30" t="s">
        <v>4394</v>
      </c>
      <c r="E945" s="30" t="s">
        <v>4814</v>
      </c>
      <c r="F945" s="31" t="s">
        <v>2130</v>
      </c>
      <c r="G945" s="43" t="s">
        <v>2131</v>
      </c>
      <c r="H945" s="34">
        <v>2</v>
      </c>
    </row>
    <row r="946" spans="1:8" ht="25.5" customHeight="1">
      <c r="A946" s="104"/>
      <c r="B946" s="99"/>
      <c r="C946" s="31" t="s">
        <v>4738</v>
      </c>
      <c r="D946" s="30" t="s">
        <v>3346</v>
      </c>
      <c r="E946" s="30" t="s">
        <v>4815</v>
      </c>
      <c r="F946" s="31" t="s">
        <v>2126</v>
      </c>
      <c r="G946" s="43" t="s">
        <v>2127</v>
      </c>
      <c r="H946" s="34">
        <v>6</v>
      </c>
    </row>
    <row r="947" spans="1:8" ht="25.5" customHeight="1">
      <c r="A947" s="104"/>
      <c r="B947" s="99"/>
      <c r="C947" s="31" t="s">
        <v>2132</v>
      </c>
      <c r="D947" s="30" t="s">
        <v>4395</v>
      </c>
      <c r="E947" s="30" t="s">
        <v>4814</v>
      </c>
      <c r="F947" s="31" t="s">
        <v>2133</v>
      </c>
      <c r="G947" s="43" t="s">
        <v>2134</v>
      </c>
      <c r="H947" s="34">
        <v>2</v>
      </c>
    </row>
    <row r="948" spans="1:8" ht="25.5" customHeight="1">
      <c r="A948" s="104"/>
      <c r="B948" s="99"/>
      <c r="C948" s="31" t="s">
        <v>2135</v>
      </c>
      <c r="D948" s="30" t="s">
        <v>4396</v>
      </c>
      <c r="E948" s="30" t="s">
        <v>4814</v>
      </c>
      <c r="F948" s="31" t="s">
        <v>2136</v>
      </c>
      <c r="G948" s="43" t="s">
        <v>2137</v>
      </c>
      <c r="H948" s="34">
        <v>2</v>
      </c>
    </row>
    <row r="949" spans="1:8" ht="25.5" customHeight="1">
      <c r="A949" s="104"/>
      <c r="B949" s="99"/>
      <c r="C949" s="31" t="s">
        <v>2138</v>
      </c>
      <c r="D949" s="30" t="s">
        <v>4397</v>
      </c>
      <c r="E949" s="30" t="s">
        <v>4814</v>
      </c>
      <c r="F949" s="31" t="s">
        <v>2139</v>
      </c>
      <c r="G949" s="43" t="s">
        <v>2140</v>
      </c>
      <c r="H949" s="34">
        <v>2</v>
      </c>
    </row>
    <row r="950" spans="1:8" ht="25.5" customHeight="1">
      <c r="A950" s="104" t="s">
        <v>4569</v>
      </c>
      <c r="B950" s="104" t="s">
        <v>137</v>
      </c>
      <c r="C950" s="104"/>
      <c r="D950" s="30"/>
      <c r="E950" s="30"/>
      <c r="F950" s="31"/>
      <c r="G950" s="43"/>
      <c r="H950" s="32">
        <f>SUM(H951,H967,H973,H958)</f>
        <v>54</v>
      </c>
    </row>
    <row r="951" spans="1:8" ht="25.5" customHeight="1">
      <c r="A951" s="104"/>
      <c r="B951" s="97" t="s">
        <v>4570</v>
      </c>
      <c r="C951" s="65" t="s">
        <v>4434</v>
      </c>
      <c r="D951" s="30"/>
      <c r="E951" s="30"/>
      <c r="F951" s="31"/>
      <c r="G951" s="43"/>
      <c r="H951" s="30">
        <f>SUM(H952:H957)</f>
        <v>12</v>
      </c>
    </row>
    <row r="952" spans="1:8" ht="25.5" customHeight="1">
      <c r="A952" s="104"/>
      <c r="B952" s="97"/>
      <c r="C952" s="64" t="s">
        <v>2193</v>
      </c>
      <c r="D952" s="30" t="s">
        <v>3842</v>
      </c>
      <c r="E952" s="30" t="s">
        <v>4814</v>
      </c>
      <c r="F952" s="64" t="s">
        <v>2194</v>
      </c>
      <c r="G952" s="43" t="s">
        <v>2195</v>
      </c>
      <c r="H952" s="34">
        <v>2</v>
      </c>
    </row>
    <row r="953" spans="1:8" ht="25.5" customHeight="1">
      <c r="A953" s="104"/>
      <c r="B953" s="97"/>
      <c r="C953" s="31" t="s">
        <v>4580</v>
      </c>
      <c r="D953" s="30" t="s">
        <v>3843</v>
      </c>
      <c r="E953" s="30" t="s">
        <v>4814</v>
      </c>
      <c r="F953" s="64" t="s">
        <v>2196</v>
      </c>
      <c r="G953" s="43" t="s">
        <v>2197</v>
      </c>
      <c r="H953" s="34">
        <v>2</v>
      </c>
    </row>
    <row r="954" spans="1:8" ht="25.5" customHeight="1">
      <c r="A954" s="104"/>
      <c r="B954" s="97"/>
      <c r="C954" s="64" t="s">
        <v>2198</v>
      </c>
      <c r="D954" s="30" t="s">
        <v>3845</v>
      </c>
      <c r="E954" s="30" t="s">
        <v>4814</v>
      </c>
      <c r="F954" s="64" t="s">
        <v>2199</v>
      </c>
      <c r="G954" s="43" t="s">
        <v>4810</v>
      </c>
      <c r="H954" s="34">
        <v>2</v>
      </c>
    </row>
    <row r="955" spans="1:8" ht="25.5" customHeight="1">
      <c r="A955" s="104"/>
      <c r="B955" s="97"/>
      <c r="C955" s="31" t="s">
        <v>2200</v>
      </c>
      <c r="D955" s="30" t="s">
        <v>3846</v>
      </c>
      <c r="E955" s="30" t="s">
        <v>4814</v>
      </c>
      <c r="F955" s="64" t="s">
        <v>2201</v>
      </c>
      <c r="G955" s="43" t="s">
        <v>2202</v>
      </c>
      <c r="H955" s="34">
        <v>2</v>
      </c>
    </row>
    <row r="956" spans="1:8" ht="25.5" customHeight="1">
      <c r="A956" s="104"/>
      <c r="B956" s="97"/>
      <c r="C956" s="64" t="s">
        <v>2203</v>
      </c>
      <c r="D956" s="30" t="s">
        <v>3849</v>
      </c>
      <c r="E956" s="30" t="s">
        <v>4814</v>
      </c>
      <c r="F956" s="31" t="s">
        <v>2204</v>
      </c>
      <c r="G956" s="43" t="s">
        <v>2205</v>
      </c>
      <c r="H956" s="34">
        <v>2</v>
      </c>
    </row>
    <row r="957" spans="1:8" ht="25.5" customHeight="1">
      <c r="A957" s="104"/>
      <c r="B957" s="97"/>
      <c r="C957" s="31" t="s">
        <v>2206</v>
      </c>
      <c r="D957" s="30" t="s">
        <v>3850</v>
      </c>
      <c r="E957" s="30" t="s">
        <v>4814</v>
      </c>
      <c r="F957" s="31" t="s">
        <v>2207</v>
      </c>
      <c r="G957" s="43" t="s">
        <v>2208</v>
      </c>
      <c r="H957" s="34">
        <v>2</v>
      </c>
    </row>
    <row r="958" spans="1:8" ht="25.5" customHeight="1">
      <c r="A958" s="104"/>
      <c r="B958" s="99" t="s">
        <v>4575</v>
      </c>
      <c r="C958" s="65" t="s">
        <v>4576</v>
      </c>
      <c r="D958" s="30"/>
      <c r="E958" s="30"/>
      <c r="F958" s="64"/>
      <c r="G958" s="43"/>
      <c r="H958" s="34">
        <f>SUM(H959:H962,H963)</f>
        <v>26</v>
      </c>
    </row>
    <row r="959" spans="1:8" ht="25.5" customHeight="1">
      <c r="A959" s="104"/>
      <c r="B959" s="99"/>
      <c r="C959" s="31" t="s">
        <v>4705</v>
      </c>
      <c r="D959" s="30" t="s">
        <v>3225</v>
      </c>
      <c r="E959" s="30" t="s">
        <v>4815</v>
      </c>
      <c r="F959" s="31" t="s">
        <v>2222</v>
      </c>
      <c r="G959" s="43" t="s">
        <v>2223</v>
      </c>
      <c r="H959" s="34">
        <v>6</v>
      </c>
    </row>
    <row r="960" spans="1:8" ht="25.5" customHeight="1">
      <c r="A960" s="104"/>
      <c r="B960" s="99"/>
      <c r="C960" s="31" t="s">
        <v>4706</v>
      </c>
      <c r="D960" s="30" t="s">
        <v>3323</v>
      </c>
      <c r="E960" s="30" t="s">
        <v>4815</v>
      </c>
      <c r="F960" s="31" t="s">
        <v>2224</v>
      </c>
      <c r="G960" s="43" t="s">
        <v>2225</v>
      </c>
      <c r="H960" s="34">
        <v>6</v>
      </c>
    </row>
    <row r="961" spans="1:8" ht="25.5" customHeight="1">
      <c r="A961" s="104"/>
      <c r="B961" s="99"/>
      <c r="C961" s="31" t="s">
        <v>4707</v>
      </c>
      <c r="D961" s="30" t="s">
        <v>3328</v>
      </c>
      <c r="E961" s="30" t="s">
        <v>4815</v>
      </c>
      <c r="F961" s="31" t="s">
        <v>2226</v>
      </c>
      <c r="G961" s="43" t="s">
        <v>2227</v>
      </c>
      <c r="H961" s="34">
        <v>6</v>
      </c>
    </row>
    <row r="962" spans="1:8" ht="25.5" customHeight="1">
      <c r="A962" s="104"/>
      <c r="B962" s="99"/>
      <c r="C962" s="31" t="s">
        <v>4578</v>
      </c>
      <c r="D962" s="30" t="s">
        <v>3839</v>
      </c>
      <c r="E962" s="30" t="s">
        <v>4814</v>
      </c>
      <c r="F962" s="64" t="s">
        <v>2228</v>
      </c>
      <c r="G962" s="43" t="s">
        <v>2229</v>
      </c>
      <c r="H962" s="34">
        <v>2</v>
      </c>
    </row>
    <row r="963" spans="1:8" ht="25.5" customHeight="1">
      <c r="A963" s="104"/>
      <c r="B963" s="99"/>
      <c r="C963" s="103" t="s">
        <v>4577</v>
      </c>
      <c r="D963" s="30" t="s">
        <v>4441</v>
      </c>
      <c r="E963" s="30"/>
      <c r="F963" s="64"/>
      <c r="G963" s="43"/>
      <c r="H963" s="34">
        <f>SUM(H964:H966)</f>
        <v>6</v>
      </c>
    </row>
    <row r="964" spans="1:8" ht="25.5" customHeight="1">
      <c r="A964" s="104"/>
      <c r="B964" s="99"/>
      <c r="C964" s="103"/>
      <c r="D964" s="30" t="s">
        <v>3844</v>
      </c>
      <c r="E964" s="30" t="s">
        <v>4814</v>
      </c>
      <c r="F964" s="64" t="s">
        <v>2230</v>
      </c>
      <c r="G964" s="43" t="s">
        <v>2231</v>
      </c>
      <c r="H964" s="34">
        <v>2</v>
      </c>
    </row>
    <row r="965" spans="1:8" ht="25.5" customHeight="1">
      <c r="A965" s="104"/>
      <c r="B965" s="99"/>
      <c r="C965" s="103"/>
      <c r="D965" s="30" t="s">
        <v>3847</v>
      </c>
      <c r="E965" s="30" t="s">
        <v>4814</v>
      </c>
      <c r="F965" s="64" t="s">
        <v>2232</v>
      </c>
      <c r="G965" s="43" t="s">
        <v>2233</v>
      </c>
      <c r="H965" s="34">
        <v>2</v>
      </c>
    </row>
    <row r="966" spans="1:8" ht="25.5" customHeight="1">
      <c r="A966" s="104"/>
      <c r="B966" s="99"/>
      <c r="C966" s="103"/>
      <c r="D966" s="30" t="s">
        <v>3848</v>
      </c>
      <c r="E966" s="30" t="s">
        <v>4814</v>
      </c>
      <c r="F966" s="64" t="s">
        <v>2234</v>
      </c>
      <c r="G966" s="43" t="s">
        <v>2235</v>
      </c>
      <c r="H966" s="34">
        <v>2</v>
      </c>
    </row>
    <row r="967" spans="1:8" ht="25.5" customHeight="1">
      <c r="A967" s="104"/>
      <c r="B967" s="99" t="s">
        <v>4571</v>
      </c>
      <c r="C967" s="65" t="s">
        <v>4572</v>
      </c>
      <c r="D967" s="30"/>
      <c r="E967" s="30"/>
      <c r="F967" s="31"/>
      <c r="G967" s="43"/>
      <c r="H967" s="34">
        <f>SUM(H968,H971,H972)</f>
        <v>12</v>
      </c>
    </row>
    <row r="968" spans="1:8" ht="25.5" customHeight="1">
      <c r="A968" s="104"/>
      <c r="B968" s="99"/>
      <c r="C968" s="103" t="s">
        <v>2212</v>
      </c>
      <c r="D968" s="30" t="s">
        <v>4441</v>
      </c>
      <c r="E968" s="30"/>
      <c r="F968" s="31"/>
      <c r="G968" s="43"/>
      <c r="H968" s="34">
        <f>SUM(H969:H970)</f>
        <v>8</v>
      </c>
    </row>
    <row r="969" spans="1:8" ht="25.5" customHeight="1">
      <c r="A969" s="104"/>
      <c r="B969" s="99"/>
      <c r="C969" s="103"/>
      <c r="D969" s="30" t="s">
        <v>3838</v>
      </c>
      <c r="E969" s="30" t="s">
        <v>4814</v>
      </c>
      <c r="F969" s="64" t="s">
        <v>4743</v>
      </c>
      <c r="G969" s="43" t="s">
        <v>2213</v>
      </c>
      <c r="H969" s="34">
        <v>2</v>
      </c>
    </row>
    <row r="970" spans="1:8" ht="25.5" customHeight="1">
      <c r="A970" s="104"/>
      <c r="B970" s="99"/>
      <c r="C970" s="103"/>
      <c r="D970" s="30" t="s">
        <v>3291</v>
      </c>
      <c r="E970" s="30" t="s">
        <v>4815</v>
      </c>
      <c r="F970" s="31" t="s">
        <v>4742</v>
      </c>
      <c r="G970" s="43" t="s">
        <v>2209</v>
      </c>
      <c r="H970" s="34">
        <v>6</v>
      </c>
    </row>
    <row r="971" spans="1:8" ht="25.5" customHeight="1">
      <c r="A971" s="104"/>
      <c r="B971" s="99"/>
      <c r="C971" s="31" t="s">
        <v>4579</v>
      </c>
      <c r="D971" s="30" t="s">
        <v>3837</v>
      </c>
      <c r="E971" s="30" t="s">
        <v>4814</v>
      </c>
      <c r="F971" s="64" t="s">
        <v>2210</v>
      </c>
      <c r="G971" s="43" t="s">
        <v>2211</v>
      </c>
      <c r="H971" s="34">
        <v>2</v>
      </c>
    </row>
    <row r="972" spans="1:8" ht="25.5" customHeight="1">
      <c r="A972" s="104"/>
      <c r="B972" s="99"/>
      <c r="C972" s="31" t="s">
        <v>2214</v>
      </c>
      <c r="D972" s="30" t="s">
        <v>4113</v>
      </c>
      <c r="E972" s="30" t="s">
        <v>4814</v>
      </c>
      <c r="F972" s="31" t="s">
        <v>683</v>
      </c>
      <c r="G972" s="43" t="s">
        <v>2215</v>
      </c>
      <c r="H972" s="34">
        <v>2</v>
      </c>
    </row>
    <row r="973" spans="1:8" ht="25.5" customHeight="1">
      <c r="A973" s="104"/>
      <c r="B973" s="99" t="s">
        <v>4573</v>
      </c>
      <c r="C973" s="65" t="s">
        <v>4574</v>
      </c>
      <c r="D973" s="30"/>
      <c r="E973" s="30"/>
      <c r="F973" s="31"/>
      <c r="G973" s="43"/>
      <c r="H973" s="34">
        <f>SUM(H974:H975)</f>
        <v>4</v>
      </c>
    </row>
    <row r="974" spans="1:8" ht="25.5" customHeight="1">
      <c r="A974" s="104"/>
      <c r="B974" s="99"/>
      <c r="C974" s="64" t="s">
        <v>2216</v>
      </c>
      <c r="D974" s="30" t="s">
        <v>3840</v>
      </c>
      <c r="E974" s="30" t="s">
        <v>4814</v>
      </c>
      <c r="F974" s="64" t="s">
        <v>2217</v>
      </c>
      <c r="G974" s="43" t="s">
        <v>2218</v>
      </c>
      <c r="H974" s="34">
        <v>2</v>
      </c>
    </row>
    <row r="975" spans="1:8" ht="25.5" customHeight="1">
      <c r="A975" s="104"/>
      <c r="B975" s="99"/>
      <c r="C975" s="31" t="s">
        <v>2219</v>
      </c>
      <c r="D975" s="30" t="s">
        <v>3841</v>
      </c>
      <c r="E975" s="30" t="s">
        <v>4814</v>
      </c>
      <c r="F975" s="64" t="s">
        <v>2220</v>
      </c>
      <c r="G975" s="43" t="s">
        <v>2221</v>
      </c>
      <c r="H975" s="34">
        <v>2</v>
      </c>
    </row>
    <row r="976" spans="1:8" ht="25.5" customHeight="1">
      <c r="A976" s="104" t="s">
        <v>4582</v>
      </c>
      <c r="B976" s="104" t="s">
        <v>129</v>
      </c>
      <c r="C976" s="104"/>
      <c r="D976" s="32"/>
      <c r="E976" s="30"/>
      <c r="F976" s="31"/>
      <c r="G976" s="43"/>
      <c r="H976" s="32">
        <f>SUM(H977,H1043,H1009,H995,H1022,H1030,H1012,H989)</f>
        <v>154</v>
      </c>
    </row>
    <row r="977" spans="1:8" ht="25.5" customHeight="1">
      <c r="A977" s="104"/>
      <c r="B977" s="97" t="s">
        <v>4583</v>
      </c>
      <c r="C977" s="65" t="s">
        <v>4434</v>
      </c>
      <c r="D977" s="30"/>
      <c r="E977" s="30"/>
      <c r="F977" s="31"/>
      <c r="G977" s="43"/>
      <c r="H977" s="30">
        <f>SUM(H978,H979,H983,H988)</f>
        <v>22</v>
      </c>
    </row>
    <row r="978" spans="1:8" ht="25.5" customHeight="1">
      <c r="A978" s="104"/>
      <c r="B978" s="97"/>
      <c r="C978" s="31" t="s">
        <v>2247</v>
      </c>
      <c r="D978" s="30" t="s">
        <v>3619</v>
      </c>
      <c r="E978" s="30" t="s">
        <v>4814</v>
      </c>
      <c r="F978" s="31" t="s">
        <v>2248</v>
      </c>
      <c r="G978" s="43" t="s">
        <v>2249</v>
      </c>
      <c r="H978" s="34">
        <v>2</v>
      </c>
    </row>
    <row r="979" spans="1:8" ht="25.5" customHeight="1">
      <c r="A979" s="104"/>
      <c r="B979" s="97"/>
      <c r="C979" s="103" t="s">
        <v>2236</v>
      </c>
      <c r="D979" s="30" t="s">
        <v>4441</v>
      </c>
      <c r="E979" s="30"/>
      <c r="F979" s="31"/>
      <c r="G979" s="43"/>
      <c r="H979" s="34">
        <f>SUM(H980:H982)</f>
        <v>10</v>
      </c>
    </row>
    <row r="980" spans="1:8" ht="25.5" customHeight="1">
      <c r="A980" s="104"/>
      <c r="B980" s="97"/>
      <c r="C980" s="103"/>
      <c r="D980" s="30" t="s">
        <v>3621</v>
      </c>
      <c r="E980" s="30" t="s">
        <v>4814</v>
      </c>
      <c r="F980" s="31" t="s">
        <v>2252</v>
      </c>
      <c r="G980" s="43" t="s">
        <v>2253</v>
      </c>
      <c r="H980" s="34">
        <v>2</v>
      </c>
    </row>
    <row r="981" spans="1:8" ht="25.5" customHeight="1">
      <c r="A981" s="104"/>
      <c r="B981" s="97"/>
      <c r="C981" s="103"/>
      <c r="D981" s="30" t="s">
        <v>3296</v>
      </c>
      <c r="E981" s="30" t="s">
        <v>4815</v>
      </c>
      <c r="F981" s="31" t="s">
        <v>2237</v>
      </c>
      <c r="G981" s="43" t="s">
        <v>2238</v>
      </c>
      <c r="H981" s="34">
        <v>6</v>
      </c>
    </row>
    <row r="982" spans="1:8" ht="25.5" customHeight="1">
      <c r="A982" s="104"/>
      <c r="B982" s="97"/>
      <c r="C982" s="103"/>
      <c r="D982" s="30" t="s">
        <v>3616</v>
      </c>
      <c r="E982" s="30" t="s">
        <v>4814</v>
      </c>
      <c r="F982" s="31" t="s">
        <v>2289</v>
      </c>
      <c r="G982" s="43" t="s">
        <v>2290</v>
      </c>
      <c r="H982" s="34">
        <v>2</v>
      </c>
    </row>
    <row r="983" spans="1:8" ht="25.5" customHeight="1">
      <c r="A983" s="104"/>
      <c r="B983" s="97"/>
      <c r="C983" s="103" t="s">
        <v>2242</v>
      </c>
      <c r="D983" s="30" t="s">
        <v>4441</v>
      </c>
      <c r="E983" s="30"/>
      <c r="F983" s="31"/>
      <c r="G983" s="43"/>
      <c r="H983" s="34">
        <f>SUM(H984:H987)</f>
        <v>8</v>
      </c>
    </row>
    <row r="984" spans="1:8" ht="25.5" customHeight="1">
      <c r="A984" s="104"/>
      <c r="B984" s="97"/>
      <c r="C984" s="103"/>
      <c r="D984" s="30" t="s">
        <v>3617</v>
      </c>
      <c r="E984" s="30" t="s">
        <v>4814</v>
      </c>
      <c r="F984" s="31" t="s">
        <v>2243</v>
      </c>
      <c r="G984" s="43" t="s">
        <v>2244</v>
      </c>
      <c r="H984" s="34">
        <v>2</v>
      </c>
    </row>
    <row r="985" spans="1:8" ht="25.5" customHeight="1">
      <c r="A985" s="104"/>
      <c r="B985" s="97"/>
      <c r="C985" s="103"/>
      <c r="D985" s="30" t="s">
        <v>3618</v>
      </c>
      <c r="E985" s="30" t="s">
        <v>4814</v>
      </c>
      <c r="F985" s="31" t="s">
        <v>2245</v>
      </c>
      <c r="G985" s="43" t="s">
        <v>2246</v>
      </c>
      <c r="H985" s="34">
        <v>2</v>
      </c>
    </row>
    <row r="986" spans="1:8" ht="25.5" customHeight="1">
      <c r="A986" s="104"/>
      <c r="B986" s="97"/>
      <c r="C986" s="103"/>
      <c r="D986" s="30" t="s">
        <v>3620</v>
      </c>
      <c r="E986" s="30" t="s">
        <v>4814</v>
      </c>
      <c r="F986" s="31" t="s">
        <v>2250</v>
      </c>
      <c r="G986" s="43" t="s">
        <v>2251</v>
      </c>
      <c r="H986" s="34">
        <v>2</v>
      </c>
    </row>
    <row r="987" spans="1:8" ht="25.5" customHeight="1">
      <c r="A987" s="104"/>
      <c r="B987" s="97"/>
      <c r="C987" s="103"/>
      <c r="D987" s="30" t="s">
        <v>4092</v>
      </c>
      <c r="E987" s="30" t="s">
        <v>4814</v>
      </c>
      <c r="F987" s="31" t="s">
        <v>2242</v>
      </c>
      <c r="G987" s="43" t="s">
        <v>2256</v>
      </c>
      <c r="H987" s="34">
        <v>2</v>
      </c>
    </row>
    <row r="988" spans="1:8" ht="25.5" customHeight="1">
      <c r="A988" s="104"/>
      <c r="B988" s="97"/>
      <c r="C988" s="31" t="s">
        <v>2257</v>
      </c>
      <c r="D988" s="30" t="s">
        <v>4130</v>
      </c>
      <c r="E988" s="30" t="s">
        <v>4814</v>
      </c>
      <c r="F988" s="31" t="s">
        <v>2258</v>
      </c>
      <c r="G988" s="43" t="s">
        <v>2259</v>
      </c>
      <c r="H988" s="34">
        <v>2</v>
      </c>
    </row>
    <row r="989" spans="1:8" ht="25.5" customHeight="1">
      <c r="A989" s="104"/>
      <c r="B989" s="99" t="s">
        <v>4597</v>
      </c>
      <c r="C989" s="65" t="s">
        <v>4598</v>
      </c>
      <c r="D989" s="30"/>
      <c r="E989" s="30"/>
      <c r="F989" s="80"/>
      <c r="G989" s="43"/>
      <c r="H989" s="34">
        <f>SUM(H990:H994)</f>
        <v>14</v>
      </c>
    </row>
    <row r="990" spans="1:8" ht="25.5" customHeight="1">
      <c r="A990" s="104"/>
      <c r="B990" s="99"/>
      <c r="C990" s="31" t="s">
        <v>2384</v>
      </c>
      <c r="D990" s="30" t="s">
        <v>3223</v>
      </c>
      <c r="E990" s="30" t="s">
        <v>4815</v>
      </c>
      <c r="F990" s="31" t="s">
        <v>2385</v>
      </c>
      <c r="G990" s="43" t="s">
        <v>2386</v>
      </c>
      <c r="H990" s="34">
        <v>6</v>
      </c>
    </row>
    <row r="991" spans="1:8" ht="25.5" customHeight="1">
      <c r="A991" s="104"/>
      <c r="B991" s="99"/>
      <c r="C991" s="31" t="s">
        <v>4747</v>
      </c>
      <c r="D991" s="30" t="s">
        <v>3598</v>
      </c>
      <c r="E991" s="30" t="s">
        <v>4814</v>
      </c>
      <c r="F991" s="31" t="s">
        <v>2387</v>
      </c>
      <c r="G991" s="43" t="s">
        <v>2388</v>
      </c>
      <c r="H991" s="34">
        <v>2</v>
      </c>
    </row>
    <row r="992" spans="1:8" ht="25.5" customHeight="1">
      <c r="A992" s="104"/>
      <c r="B992" s="99"/>
      <c r="C992" s="31" t="s">
        <v>2389</v>
      </c>
      <c r="D992" s="30" t="s">
        <v>3599</v>
      </c>
      <c r="E992" s="30" t="s">
        <v>4814</v>
      </c>
      <c r="F992" s="31" t="s">
        <v>2390</v>
      </c>
      <c r="G992" s="43" t="s">
        <v>2391</v>
      </c>
      <c r="H992" s="34">
        <v>2</v>
      </c>
    </row>
    <row r="993" spans="1:8" ht="25.5" customHeight="1">
      <c r="A993" s="104"/>
      <c r="B993" s="99"/>
      <c r="C993" s="31" t="s">
        <v>4748</v>
      </c>
      <c r="D993" s="30" t="s">
        <v>3600</v>
      </c>
      <c r="E993" s="30" t="s">
        <v>4814</v>
      </c>
      <c r="F993" s="31" t="s">
        <v>2392</v>
      </c>
      <c r="G993" s="43" t="s">
        <v>2393</v>
      </c>
      <c r="H993" s="34">
        <v>2</v>
      </c>
    </row>
    <row r="994" spans="1:8" ht="25.5" customHeight="1">
      <c r="A994" s="104"/>
      <c r="B994" s="99"/>
      <c r="C994" s="31" t="s">
        <v>2394</v>
      </c>
      <c r="D994" s="30" t="s">
        <v>3601</v>
      </c>
      <c r="E994" s="30" t="s">
        <v>4814</v>
      </c>
      <c r="F994" s="31" t="s">
        <v>2395</v>
      </c>
      <c r="G994" s="43" t="s">
        <v>2396</v>
      </c>
      <c r="H994" s="34">
        <v>2</v>
      </c>
    </row>
    <row r="995" spans="1:8" ht="25.5" customHeight="1">
      <c r="A995" s="104"/>
      <c r="B995" s="99" t="s">
        <v>4589</v>
      </c>
      <c r="C995" s="65" t="s">
        <v>4590</v>
      </c>
      <c r="D995" s="30"/>
      <c r="E995" s="30"/>
      <c r="F995" s="31"/>
      <c r="G995" s="43"/>
      <c r="H995" s="34">
        <f>SUM(H996,H997,H1001,H1004:H1008)</f>
        <v>26</v>
      </c>
    </row>
    <row r="996" spans="1:8" ht="25.5" customHeight="1">
      <c r="A996" s="104"/>
      <c r="B996" s="99"/>
      <c r="C996" s="31" t="s">
        <v>2291</v>
      </c>
      <c r="D996" s="30" t="s">
        <v>3388</v>
      </c>
      <c r="E996" s="34" t="s">
        <v>4815</v>
      </c>
      <c r="F996" s="64" t="s">
        <v>2292</v>
      </c>
      <c r="G996" s="43" t="s">
        <v>2293</v>
      </c>
      <c r="H996" s="34">
        <v>6</v>
      </c>
    </row>
    <row r="997" spans="1:8" ht="25.5" customHeight="1">
      <c r="A997" s="104"/>
      <c r="B997" s="99"/>
      <c r="C997" s="103" t="s">
        <v>2294</v>
      </c>
      <c r="D997" s="30" t="s">
        <v>4441</v>
      </c>
      <c r="E997" s="34"/>
      <c r="F997" s="64"/>
      <c r="G997" s="43"/>
      <c r="H997" s="34">
        <f>SUM(H998:H1000)</f>
        <v>6</v>
      </c>
    </row>
    <row r="998" spans="1:8" ht="25.5" customHeight="1">
      <c r="A998" s="104"/>
      <c r="B998" s="99"/>
      <c r="C998" s="103"/>
      <c r="D998" s="30" t="s">
        <v>3591</v>
      </c>
      <c r="E998" s="30" t="s">
        <v>4814</v>
      </c>
      <c r="F998" s="64" t="s">
        <v>2295</v>
      </c>
      <c r="G998" s="43" t="s">
        <v>2296</v>
      </c>
      <c r="H998" s="34">
        <v>2</v>
      </c>
    </row>
    <row r="999" spans="1:8" ht="25.5" customHeight="1">
      <c r="A999" s="104"/>
      <c r="B999" s="99"/>
      <c r="C999" s="103"/>
      <c r="D999" s="30" t="s">
        <v>3592</v>
      </c>
      <c r="E999" s="30" t="s">
        <v>4814</v>
      </c>
      <c r="F999" s="31" t="s">
        <v>2297</v>
      </c>
      <c r="G999" s="43" t="s">
        <v>2298</v>
      </c>
      <c r="H999" s="34">
        <v>2</v>
      </c>
    </row>
    <row r="1000" spans="1:8" ht="25.5" customHeight="1">
      <c r="A1000" s="104"/>
      <c r="B1000" s="99"/>
      <c r="C1000" s="103"/>
      <c r="D1000" s="30" t="s">
        <v>4091</v>
      </c>
      <c r="E1000" s="30" t="s">
        <v>4814</v>
      </c>
      <c r="F1000" s="31" t="s">
        <v>2311</v>
      </c>
      <c r="G1000" s="43" t="s">
        <v>2312</v>
      </c>
      <c r="H1000" s="34">
        <v>2</v>
      </c>
    </row>
    <row r="1001" spans="1:8" ht="25.5" customHeight="1">
      <c r="A1001" s="104"/>
      <c r="B1001" s="99"/>
      <c r="C1001" s="103" t="s">
        <v>2239</v>
      </c>
      <c r="D1001" s="30" t="s">
        <v>4441</v>
      </c>
      <c r="E1001" s="30"/>
      <c r="F1001" s="31"/>
      <c r="G1001" s="43"/>
      <c r="H1001" s="34">
        <f>SUM(H1002:H1003)</f>
        <v>4</v>
      </c>
    </row>
    <row r="1002" spans="1:8" ht="25.5" customHeight="1">
      <c r="A1002" s="104"/>
      <c r="B1002" s="99"/>
      <c r="C1002" s="103"/>
      <c r="D1002" s="30" t="s">
        <v>3595</v>
      </c>
      <c r="E1002" s="30" t="s">
        <v>4814</v>
      </c>
      <c r="F1002" s="31" t="s">
        <v>2240</v>
      </c>
      <c r="G1002" s="43" t="s">
        <v>2241</v>
      </c>
      <c r="H1002" s="34">
        <v>2</v>
      </c>
    </row>
    <row r="1003" spans="1:8" ht="25.5" customHeight="1">
      <c r="A1003" s="104"/>
      <c r="B1003" s="99"/>
      <c r="C1003" s="103"/>
      <c r="D1003" s="30" t="s">
        <v>3624</v>
      </c>
      <c r="E1003" s="30" t="s">
        <v>4814</v>
      </c>
      <c r="F1003" s="31" t="s">
        <v>2254</v>
      </c>
      <c r="G1003" s="43" t="s">
        <v>2255</v>
      </c>
      <c r="H1003" s="34">
        <v>2</v>
      </c>
    </row>
    <row r="1004" spans="1:8" ht="25.5" customHeight="1">
      <c r="A1004" s="104"/>
      <c r="B1004" s="99"/>
      <c r="C1004" s="31" t="s">
        <v>2299</v>
      </c>
      <c r="D1004" s="30" t="s">
        <v>3593</v>
      </c>
      <c r="E1004" s="30" t="s">
        <v>4814</v>
      </c>
      <c r="F1004" s="31" t="s">
        <v>2300</v>
      </c>
      <c r="G1004" s="43" t="s">
        <v>2301</v>
      </c>
      <c r="H1004" s="34">
        <v>2</v>
      </c>
    </row>
    <row r="1005" spans="1:8" ht="25.5" customHeight="1">
      <c r="A1005" s="104"/>
      <c r="B1005" s="99"/>
      <c r="C1005" s="31" t="s">
        <v>4591</v>
      </c>
      <c r="D1005" s="30" t="s">
        <v>3594</v>
      </c>
      <c r="E1005" s="30" t="s">
        <v>4814</v>
      </c>
      <c r="F1005" s="31" t="s">
        <v>2302</v>
      </c>
      <c r="G1005" s="43" t="s">
        <v>2303</v>
      </c>
      <c r="H1005" s="34">
        <v>2</v>
      </c>
    </row>
    <row r="1006" spans="1:8" ht="25.5" customHeight="1">
      <c r="A1006" s="104"/>
      <c r="B1006" s="99"/>
      <c r="C1006" s="31" t="s">
        <v>4745</v>
      </c>
      <c r="D1006" s="30" t="s">
        <v>3596</v>
      </c>
      <c r="E1006" s="30" t="s">
        <v>4814</v>
      </c>
      <c r="F1006" s="31" t="s">
        <v>2304</v>
      </c>
      <c r="G1006" s="43" t="s">
        <v>2305</v>
      </c>
      <c r="H1006" s="34">
        <v>2</v>
      </c>
    </row>
    <row r="1007" spans="1:8" ht="25.5" customHeight="1">
      <c r="A1007" s="104"/>
      <c r="B1007" s="99"/>
      <c r="C1007" s="31" t="s">
        <v>2306</v>
      </c>
      <c r="D1007" s="30" t="s">
        <v>3597</v>
      </c>
      <c r="E1007" s="30" t="s">
        <v>4814</v>
      </c>
      <c r="F1007" s="64" t="s">
        <v>2307</v>
      </c>
      <c r="G1007" s="43" t="s">
        <v>2308</v>
      </c>
      <c r="H1007" s="34">
        <v>2</v>
      </c>
    </row>
    <row r="1008" spans="1:8" ht="30" customHeight="1">
      <c r="A1008" s="104"/>
      <c r="B1008" s="99"/>
      <c r="C1008" s="31" t="s">
        <v>2309</v>
      </c>
      <c r="D1008" s="30" t="s">
        <v>3623</v>
      </c>
      <c r="E1008" s="30" t="s">
        <v>4814</v>
      </c>
      <c r="F1008" s="31" t="s">
        <v>2310</v>
      </c>
      <c r="G1008" s="59" t="s">
        <v>4809</v>
      </c>
      <c r="H1008" s="34">
        <v>2</v>
      </c>
    </row>
    <row r="1009" spans="1:8" ht="25.5" customHeight="1">
      <c r="A1009" s="104"/>
      <c r="B1009" s="99" t="s">
        <v>4586</v>
      </c>
      <c r="C1009" s="65" t="s">
        <v>4587</v>
      </c>
      <c r="D1009" s="30"/>
      <c r="E1009" s="30"/>
      <c r="F1009" s="31"/>
      <c r="G1009" s="43"/>
      <c r="H1009" s="34">
        <f>SUM(H1010:H1011)</f>
        <v>4</v>
      </c>
    </row>
    <row r="1010" spans="1:8" ht="25.5" customHeight="1">
      <c r="A1010" s="104"/>
      <c r="B1010" s="99"/>
      <c r="C1010" s="31" t="s">
        <v>2283</v>
      </c>
      <c r="D1010" s="30" t="s">
        <v>3614</v>
      </c>
      <c r="E1010" s="30" t="s">
        <v>4814</v>
      </c>
      <c r="F1010" s="31" t="s">
        <v>2284</v>
      </c>
      <c r="G1010" s="43" t="s">
        <v>2285</v>
      </c>
      <c r="H1010" s="34">
        <v>2</v>
      </c>
    </row>
    <row r="1011" spans="1:8" ht="25.5" customHeight="1">
      <c r="A1011" s="104"/>
      <c r="B1011" s="99"/>
      <c r="C1011" s="31" t="s">
        <v>2286</v>
      </c>
      <c r="D1011" s="30" t="s">
        <v>3615</v>
      </c>
      <c r="E1011" s="30" t="s">
        <v>4814</v>
      </c>
      <c r="F1011" s="31" t="s">
        <v>2287</v>
      </c>
      <c r="G1011" s="43" t="s">
        <v>2288</v>
      </c>
      <c r="H1011" s="34">
        <v>2</v>
      </c>
    </row>
    <row r="1012" spans="1:8" ht="25.5" customHeight="1">
      <c r="A1012" s="104"/>
      <c r="B1012" s="99" t="s">
        <v>4595</v>
      </c>
      <c r="C1012" s="65" t="s">
        <v>4596</v>
      </c>
      <c r="D1012" s="30"/>
      <c r="E1012" s="30"/>
      <c r="F1012" s="31"/>
      <c r="G1012" s="43"/>
      <c r="H1012" s="34">
        <f>SUM(H1013:H1021)</f>
        <v>22</v>
      </c>
    </row>
    <row r="1013" spans="1:8" ht="25.5" customHeight="1">
      <c r="A1013" s="104"/>
      <c r="B1013" s="99"/>
      <c r="C1013" s="80" t="s">
        <v>2359</v>
      </c>
      <c r="D1013" s="30" t="s">
        <v>3410</v>
      </c>
      <c r="E1013" s="37" t="s">
        <v>4815</v>
      </c>
      <c r="F1013" s="80" t="s">
        <v>2360</v>
      </c>
      <c r="G1013" s="43" t="s">
        <v>2361</v>
      </c>
      <c r="H1013" s="34">
        <v>6</v>
      </c>
    </row>
    <row r="1014" spans="1:8" ht="25.5" customHeight="1">
      <c r="A1014" s="104"/>
      <c r="B1014" s="99"/>
      <c r="C1014" s="80" t="s">
        <v>2362</v>
      </c>
      <c r="D1014" s="30" t="s">
        <v>3602</v>
      </c>
      <c r="E1014" s="30" t="s">
        <v>4814</v>
      </c>
      <c r="F1014" s="80" t="s">
        <v>504</v>
      </c>
      <c r="G1014" s="43" t="s">
        <v>2363</v>
      </c>
      <c r="H1014" s="34">
        <v>2</v>
      </c>
    </row>
    <row r="1015" spans="1:8" ht="25.5" customHeight="1">
      <c r="A1015" s="104"/>
      <c r="B1015" s="99"/>
      <c r="C1015" s="80" t="s">
        <v>2364</v>
      </c>
      <c r="D1015" s="30" t="s">
        <v>3603</v>
      </c>
      <c r="E1015" s="30" t="s">
        <v>4814</v>
      </c>
      <c r="F1015" s="80" t="s">
        <v>2365</v>
      </c>
      <c r="G1015" s="43" t="s">
        <v>2366</v>
      </c>
      <c r="H1015" s="34">
        <v>2</v>
      </c>
    </row>
    <row r="1016" spans="1:8" ht="25.5" customHeight="1">
      <c r="A1016" s="104"/>
      <c r="B1016" s="99"/>
      <c r="C1016" s="80" t="s">
        <v>2367</v>
      </c>
      <c r="D1016" s="30" t="s">
        <v>3604</v>
      </c>
      <c r="E1016" s="30" t="s">
        <v>4814</v>
      </c>
      <c r="F1016" s="80" t="s">
        <v>2368</v>
      </c>
      <c r="G1016" s="60" t="s">
        <v>2369</v>
      </c>
      <c r="H1016" s="34">
        <v>2</v>
      </c>
    </row>
    <row r="1017" spans="1:8" ht="25.5" customHeight="1">
      <c r="A1017" s="104"/>
      <c r="B1017" s="99"/>
      <c r="C1017" s="31" t="s">
        <v>2370</v>
      </c>
      <c r="D1017" s="30" t="s">
        <v>3605</v>
      </c>
      <c r="E1017" s="30" t="s">
        <v>4814</v>
      </c>
      <c r="F1017" s="64" t="s">
        <v>2371</v>
      </c>
      <c r="G1017" s="43" t="s">
        <v>2372</v>
      </c>
      <c r="H1017" s="34">
        <v>2</v>
      </c>
    </row>
    <row r="1018" spans="1:8" ht="25.5" customHeight="1">
      <c r="A1018" s="104"/>
      <c r="B1018" s="99"/>
      <c r="C1018" s="64" t="s">
        <v>2373</v>
      </c>
      <c r="D1018" s="30" t="s">
        <v>3606</v>
      </c>
      <c r="E1018" s="30" t="s">
        <v>4814</v>
      </c>
      <c r="F1018" s="64" t="s">
        <v>2374</v>
      </c>
      <c r="G1018" s="43" t="s">
        <v>2375</v>
      </c>
      <c r="H1018" s="34">
        <v>2</v>
      </c>
    </row>
    <row r="1019" spans="1:8" ht="25.5" customHeight="1">
      <c r="A1019" s="104"/>
      <c r="B1019" s="99"/>
      <c r="C1019" s="80" t="s">
        <v>2376</v>
      </c>
      <c r="D1019" s="30" t="s">
        <v>3607</v>
      </c>
      <c r="E1019" s="30" t="s">
        <v>4814</v>
      </c>
      <c r="F1019" s="80" t="s">
        <v>2377</v>
      </c>
      <c r="G1019" s="43" t="s">
        <v>2378</v>
      </c>
      <c r="H1019" s="34">
        <v>2</v>
      </c>
    </row>
    <row r="1020" spans="1:8" ht="25.5" customHeight="1">
      <c r="A1020" s="104"/>
      <c r="B1020" s="99"/>
      <c r="C1020" s="80" t="s">
        <v>2379</v>
      </c>
      <c r="D1020" s="30" t="s">
        <v>3608</v>
      </c>
      <c r="E1020" s="30" t="s">
        <v>4814</v>
      </c>
      <c r="F1020" s="80" t="s">
        <v>2380</v>
      </c>
      <c r="G1020" s="60" t="s">
        <v>2381</v>
      </c>
      <c r="H1020" s="34">
        <v>2</v>
      </c>
    </row>
    <row r="1021" spans="1:8" ht="25.5" customHeight="1">
      <c r="A1021" s="104"/>
      <c r="B1021" s="99"/>
      <c r="C1021" s="80" t="s">
        <v>4746</v>
      </c>
      <c r="D1021" s="30" t="s">
        <v>3626</v>
      </c>
      <c r="E1021" s="30" t="s">
        <v>4814</v>
      </c>
      <c r="F1021" s="80" t="s">
        <v>2382</v>
      </c>
      <c r="G1021" s="43" t="s">
        <v>2383</v>
      </c>
      <c r="H1021" s="34">
        <v>2</v>
      </c>
    </row>
    <row r="1022" spans="1:8" ht="25.5" customHeight="1">
      <c r="A1022" s="104"/>
      <c r="B1022" s="99" t="s">
        <v>4592</v>
      </c>
      <c r="C1022" s="65" t="s">
        <v>4593</v>
      </c>
      <c r="D1022" s="30"/>
      <c r="E1022" s="30"/>
      <c r="F1022" s="31"/>
      <c r="G1022" s="43"/>
      <c r="H1022" s="34">
        <f>SUM(H1023:H1024,H1025,H1029)</f>
        <v>16</v>
      </c>
    </row>
    <row r="1023" spans="1:8" ht="25.5" customHeight="1">
      <c r="A1023" s="104"/>
      <c r="B1023" s="99"/>
      <c r="C1023" s="31" t="s">
        <v>2313</v>
      </c>
      <c r="D1023" s="30" t="s">
        <v>3409</v>
      </c>
      <c r="E1023" s="30" t="s">
        <v>4815</v>
      </c>
      <c r="F1023" s="31" t="s">
        <v>2314</v>
      </c>
      <c r="G1023" s="43" t="s">
        <v>2315</v>
      </c>
      <c r="H1023" s="34">
        <v>6</v>
      </c>
    </row>
    <row r="1024" spans="1:8" ht="25.5" customHeight="1">
      <c r="A1024" s="104"/>
      <c r="B1024" s="99"/>
      <c r="C1024" s="31" t="s">
        <v>2319</v>
      </c>
      <c r="D1024" s="30" t="s">
        <v>3610</v>
      </c>
      <c r="E1024" s="30" t="s">
        <v>4814</v>
      </c>
      <c r="F1024" s="31" t="s">
        <v>2320</v>
      </c>
      <c r="G1024" s="43" t="s">
        <v>2321</v>
      </c>
      <c r="H1024" s="34">
        <v>2</v>
      </c>
    </row>
    <row r="1025" spans="1:8" ht="25.5" customHeight="1">
      <c r="A1025" s="104"/>
      <c r="B1025" s="99"/>
      <c r="C1025" s="103" t="s">
        <v>2316</v>
      </c>
      <c r="D1025" s="30" t="s">
        <v>4441</v>
      </c>
      <c r="E1025" s="30"/>
      <c r="F1025" s="31"/>
      <c r="G1025" s="43"/>
      <c r="H1025" s="34">
        <f>SUM(H1026:H1028)</f>
        <v>6</v>
      </c>
    </row>
    <row r="1026" spans="1:8" ht="25.5" customHeight="1">
      <c r="A1026" s="104"/>
      <c r="B1026" s="99"/>
      <c r="C1026" s="103"/>
      <c r="D1026" s="30" t="s">
        <v>3609</v>
      </c>
      <c r="E1026" s="30" t="s">
        <v>4814</v>
      </c>
      <c r="F1026" s="31" t="s">
        <v>2317</v>
      </c>
      <c r="G1026" s="43" t="s">
        <v>2318</v>
      </c>
      <c r="H1026" s="34">
        <v>2</v>
      </c>
    </row>
    <row r="1027" spans="1:8" ht="25.5" customHeight="1">
      <c r="A1027" s="104"/>
      <c r="B1027" s="99"/>
      <c r="C1027" s="103"/>
      <c r="D1027" s="30" t="s">
        <v>3611</v>
      </c>
      <c r="E1027" s="30" t="s">
        <v>4814</v>
      </c>
      <c r="F1027" s="31" t="s">
        <v>2322</v>
      </c>
      <c r="G1027" s="43" t="s">
        <v>2323</v>
      </c>
      <c r="H1027" s="34">
        <v>2</v>
      </c>
    </row>
    <row r="1028" spans="1:8" ht="25.5" customHeight="1">
      <c r="A1028" s="104"/>
      <c r="B1028" s="99"/>
      <c r="C1028" s="103"/>
      <c r="D1028" s="30" t="s">
        <v>3612</v>
      </c>
      <c r="E1028" s="30" t="s">
        <v>4814</v>
      </c>
      <c r="F1028" s="31" t="s">
        <v>2324</v>
      </c>
      <c r="G1028" s="43" t="s">
        <v>2325</v>
      </c>
      <c r="H1028" s="34">
        <v>2</v>
      </c>
    </row>
    <row r="1029" spans="1:8" ht="25.5" customHeight="1">
      <c r="A1029" s="104"/>
      <c r="B1029" s="99"/>
      <c r="C1029" s="31" t="s">
        <v>2326</v>
      </c>
      <c r="D1029" s="30" t="s">
        <v>3613</v>
      </c>
      <c r="E1029" s="30" t="s">
        <v>4814</v>
      </c>
      <c r="F1029" s="31" t="s">
        <v>2327</v>
      </c>
      <c r="G1029" s="43" t="s">
        <v>2328</v>
      </c>
      <c r="H1029" s="34">
        <v>2</v>
      </c>
    </row>
    <row r="1030" spans="1:8" ht="25.5" customHeight="1">
      <c r="A1030" s="104"/>
      <c r="B1030" s="99" t="s">
        <v>134</v>
      </c>
      <c r="C1030" s="65" t="s">
        <v>4594</v>
      </c>
      <c r="D1030" s="30"/>
      <c r="E1030" s="30"/>
      <c r="F1030" s="31"/>
      <c r="G1030" s="43"/>
      <c r="H1030" s="34">
        <f>SUM(H1031:H1038,H1039)</f>
        <v>26</v>
      </c>
    </row>
    <row r="1031" spans="1:8" ht="25.5" customHeight="1">
      <c r="A1031" s="104"/>
      <c r="B1031" s="99"/>
      <c r="C1031" s="31" t="s">
        <v>2329</v>
      </c>
      <c r="D1031" s="30" t="s">
        <v>3226</v>
      </c>
      <c r="E1031" s="30" t="s">
        <v>4815</v>
      </c>
      <c r="F1031" s="31" t="s">
        <v>2330</v>
      </c>
      <c r="G1031" s="43" t="s">
        <v>2331</v>
      </c>
      <c r="H1031" s="34">
        <v>6</v>
      </c>
    </row>
    <row r="1032" spans="1:8" ht="25.5" customHeight="1">
      <c r="A1032" s="104"/>
      <c r="B1032" s="99"/>
      <c r="C1032" s="31" t="s">
        <v>2332</v>
      </c>
      <c r="D1032" s="30" t="s">
        <v>3582</v>
      </c>
      <c r="E1032" s="30" t="s">
        <v>4814</v>
      </c>
      <c r="F1032" s="31" t="s">
        <v>2333</v>
      </c>
      <c r="G1032" s="43" t="s">
        <v>2334</v>
      </c>
      <c r="H1032" s="34">
        <v>2</v>
      </c>
    </row>
    <row r="1033" spans="1:8" ht="25.5" customHeight="1">
      <c r="A1033" s="104"/>
      <c r="B1033" s="99"/>
      <c r="C1033" s="31" t="s">
        <v>2335</v>
      </c>
      <c r="D1033" s="30" t="s">
        <v>3583</v>
      </c>
      <c r="E1033" s="30" t="s">
        <v>4814</v>
      </c>
      <c r="F1033" s="31" t="s">
        <v>2336</v>
      </c>
      <c r="G1033" s="43" t="s">
        <v>2337</v>
      </c>
      <c r="H1033" s="34">
        <v>2</v>
      </c>
    </row>
    <row r="1034" spans="1:8" ht="25.5" customHeight="1">
      <c r="A1034" s="104"/>
      <c r="B1034" s="99"/>
      <c r="C1034" s="31" t="s">
        <v>2338</v>
      </c>
      <c r="D1034" s="30" t="s">
        <v>3584</v>
      </c>
      <c r="E1034" s="30" t="s">
        <v>4814</v>
      </c>
      <c r="F1034" s="31" t="s">
        <v>2339</v>
      </c>
      <c r="G1034" s="43" t="s">
        <v>2340</v>
      </c>
      <c r="H1034" s="34">
        <v>2</v>
      </c>
    </row>
    <row r="1035" spans="1:8" ht="25.5" customHeight="1">
      <c r="A1035" s="104"/>
      <c r="B1035" s="99"/>
      <c r="C1035" s="31" t="s">
        <v>2341</v>
      </c>
      <c r="D1035" s="30" t="s">
        <v>3585</v>
      </c>
      <c r="E1035" s="30" t="s">
        <v>4814</v>
      </c>
      <c r="F1035" s="31" t="s">
        <v>2342</v>
      </c>
      <c r="G1035" s="43" t="s">
        <v>2343</v>
      </c>
      <c r="H1035" s="34">
        <v>2</v>
      </c>
    </row>
    <row r="1036" spans="1:8" ht="25.5" customHeight="1">
      <c r="A1036" s="104"/>
      <c r="B1036" s="99"/>
      <c r="C1036" s="31" t="s">
        <v>2344</v>
      </c>
      <c r="D1036" s="30" t="s">
        <v>3586</v>
      </c>
      <c r="E1036" s="30" t="s">
        <v>4814</v>
      </c>
      <c r="F1036" s="31" t="s">
        <v>2345</v>
      </c>
      <c r="G1036" s="43" t="s">
        <v>2346</v>
      </c>
      <c r="H1036" s="34">
        <v>2</v>
      </c>
    </row>
    <row r="1037" spans="1:8" ht="25.5" customHeight="1">
      <c r="A1037" s="104"/>
      <c r="B1037" s="99"/>
      <c r="C1037" s="31" t="s">
        <v>2347</v>
      </c>
      <c r="D1037" s="30" t="s">
        <v>3587</v>
      </c>
      <c r="E1037" s="30" t="s">
        <v>4814</v>
      </c>
      <c r="F1037" s="31" t="s">
        <v>2348</v>
      </c>
      <c r="G1037" s="43" t="s">
        <v>2349</v>
      </c>
      <c r="H1037" s="34">
        <v>2</v>
      </c>
    </row>
    <row r="1038" spans="1:8" ht="25.5" customHeight="1">
      <c r="A1038" s="104"/>
      <c r="B1038" s="99"/>
      <c r="C1038" s="31" t="s">
        <v>2350</v>
      </c>
      <c r="D1038" s="30" t="s">
        <v>3588</v>
      </c>
      <c r="E1038" s="30" t="s">
        <v>4814</v>
      </c>
      <c r="F1038" s="31" t="s">
        <v>306</v>
      </c>
      <c r="G1038" s="43" t="s">
        <v>2351</v>
      </c>
      <c r="H1038" s="34">
        <v>2</v>
      </c>
    </row>
    <row r="1039" spans="1:8" ht="25.5" customHeight="1">
      <c r="A1039" s="104"/>
      <c r="B1039" s="99"/>
      <c r="C1039" s="103" t="s">
        <v>2352</v>
      </c>
      <c r="D1039" s="30" t="s">
        <v>4441</v>
      </c>
      <c r="E1039" s="30"/>
      <c r="F1039" s="31"/>
      <c r="G1039" s="43"/>
      <c r="H1039" s="34">
        <f>SUM(H1040:H1042)</f>
        <v>6</v>
      </c>
    </row>
    <row r="1040" spans="1:8" ht="25.5" customHeight="1">
      <c r="A1040" s="104"/>
      <c r="B1040" s="99"/>
      <c r="C1040" s="103"/>
      <c r="D1040" s="30" t="s">
        <v>3589</v>
      </c>
      <c r="E1040" s="30" t="s">
        <v>4814</v>
      </c>
      <c r="F1040" s="31" t="s">
        <v>2353</v>
      </c>
      <c r="G1040" s="43" t="s">
        <v>2354</v>
      </c>
      <c r="H1040" s="34">
        <v>2</v>
      </c>
    </row>
    <row r="1041" spans="1:8" ht="25.5" customHeight="1">
      <c r="A1041" s="104"/>
      <c r="B1041" s="99"/>
      <c r="C1041" s="103"/>
      <c r="D1041" s="30" t="s">
        <v>3590</v>
      </c>
      <c r="E1041" s="30" t="s">
        <v>4814</v>
      </c>
      <c r="F1041" s="31" t="s">
        <v>2355</v>
      </c>
      <c r="G1041" s="43" t="s">
        <v>2356</v>
      </c>
      <c r="H1041" s="34">
        <v>2</v>
      </c>
    </row>
    <row r="1042" spans="1:8" ht="25.5" customHeight="1">
      <c r="A1042" s="104"/>
      <c r="B1042" s="99"/>
      <c r="C1042" s="103"/>
      <c r="D1042" s="30" t="s">
        <v>3622</v>
      </c>
      <c r="E1042" s="30" t="s">
        <v>4814</v>
      </c>
      <c r="F1042" s="31" t="s">
        <v>2357</v>
      </c>
      <c r="G1042" s="43" t="s">
        <v>2358</v>
      </c>
      <c r="H1042" s="34">
        <v>2</v>
      </c>
    </row>
    <row r="1043" spans="1:8" ht="25.5" customHeight="1">
      <c r="A1043" s="104"/>
      <c r="B1043" s="99" t="s">
        <v>4584</v>
      </c>
      <c r="C1043" s="65" t="s">
        <v>4585</v>
      </c>
      <c r="D1043" s="30"/>
      <c r="E1043" s="30"/>
      <c r="F1043" s="31"/>
      <c r="G1043" s="43"/>
      <c r="H1043" s="34">
        <f>SUM(H1044,H1045,H1049:H1051,H1052)</f>
        <v>24</v>
      </c>
    </row>
    <row r="1044" spans="1:8" ht="25.5" customHeight="1">
      <c r="A1044" s="104"/>
      <c r="B1044" s="99"/>
      <c r="C1044" s="31" t="s">
        <v>2260</v>
      </c>
      <c r="D1044" s="30" t="s">
        <v>3332</v>
      </c>
      <c r="E1044" s="34" t="s">
        <v>4815</v>
      </c>
      <c r="F1044" s="64" t="s">
        <v>2261</v>
      </c>
      <c r="G1044" s="43" t="s">
        <v>2262</v>
      </c>
      <c r="H1044" s="34">
        <v>6</v>
      </c>
    </row>
    <row r="1045" spans="1:8" ht="25.5" customHeight="1">
      <c r="A1045" s="104"/>
      <c r="B1045" s="99"/>
      <c r="C1045" s="103" t="s">
        <v>2263</v>
      </c>
      <c r="D1045" s="30" t="s">
        <v>4441</v>
      </c>
      <c r="E1045" s="34"/>
      <c r="F1045" s="64"/>
      <c r="G1045" s="43"/>
      <c r="H1045" s="34">
        <f>SUM(H1046:H1048)</f>
        <v>6</v>
      </c>
    </row>
    <row r="1046" spans="1:8" ht="25.5" customHeight="1">
      <c r="A1046" s="104"/>
      <c r="B1046" s="99"/>
      <c r="C1046" s="103"/>
      <c r="D1046" s="30" t="s">
        <v>3575</v>
      </c>
      <c r="E1046" s="30" t="s">
        <v>4814</v>
      </c>
      <c r="F1046" s="31" t="s">
        <v>2264</v>
      </c>
      <c r="G1046" s="43" t="s">
        <v>2265</v>
      </c>
      <c r="H1046" s="34">
        <v>2</v>
      </c>
    </row>
    <row r="1047" spans="1:8" ht="25.5" customHeight="1">
      <c r="A1047" s="104"/>
      <c r="B1047" s="99"/>
      <c r="C1047" s="103"/>
      <c r="D1047" s="30" t="s">
        <v>3576</v>
      </c>
      <c r="E1047" s="30" t="s">
        <v>4814</v>
      </c>
      <c r="F1047" s="31" t="s">
        <v>2266</v>
      </c>
      <c r="G1047" s="43" t="s">
        <v>2267</v>
      </c>
      <c r="H1047" s="34">
        <v>2</v>
      </c>
    </row>
    <row r="1048" spans="1:8" ht="25.5" customHeight="1">
      <c r="A1048" s="104"/>
      <c r="B1048" s="99"/>
      <c r="C1048" s="103"/>
      <c r="D1048" s="30" t="s">
        <v>3577</v>
      </c>
      <c r="E1048" s="30" t="s">
        <v>4814</v>
      </c>
      <c r="F1048" s="31" t="s">
        <v>2268</v>
      </c>
      <c r="G1048" s="43" t="s">
        <v>2269</v>
      </c>
      <c r="H1048" s="34">
        <v>2</v>
      </c>
    </row>
    <row r="1049" spans="1:8" ht="25.5" customHeight="1">
      <c r="A1049" s="104"/>
      <c r="B1049" s="99"/>
      <c r="C1049" s="31" t="s">
        <v>2270</v>
      </c>
      <c r="D1049" s="30" t="s">
        <v>3578</v>
      </c>
      <c r="E1049" s="30" t="s">
        <v>4814</v>
      </c>
      <c r="F1049" s="64" t="s">
        <v>2271</v>
      </c>
      <c r="G1049" s="43" t="s">
        <v>2272</v>
      </c>
      <c r="H1049" s="34">
        <v>2</v>
      </c>
    </row>
    <row r="1050" spans="1:8" ht="25.5" customHeight="1">
      <c r="A1050" s="104"/>
      <c r="B1050" s="99"/>
      <c r="C1050" s="31" t="s">
        <v>2273</v>
      </c>
      <c r="D1050" s="30" t="s">
        <v>3579</v>
      </c>
      <c r="E1050" s="30" t="s">
        <v>4814</v>
      </c>
      <c r="F1050" s="64" t="s">
        <v>504</v>
      </c>
      <c r="G1050" s="43" t="s">
        <v>2274</v>
      </c>
      <c r="H1050" s="34">
        <v>2</v>
      </c>
    </row>
    <row r="1051" spans="1:8" ht="25.5" customHeight="1">
      <c r="A1051" s="104"/>
      <c r="B1051" s="99"/>
      <c r="C1051" s="31" t="s">
        <v>4744</v>
      </c>
      <c r="D1051" s="30" t="s">
        <v>3580</v>
      </c>
      <c r="E1051" s="30" t="s">
        <v>4814</v>
      </c>
      <c r="F1051" s="64" t="s">
        <v>2275</v>
      </c>
      <c r="G1051" s="43" t="s">
        <v>2276</v>
      </c>
      <c r="H1051" s="34">
        <v>2</v>
      </c>
    </row>
    <row r="1052" spans="1:8" ht="25.5" customHeight="1">
      <c r="A1052" s="104"/>
      <c r="B1052" s="99"/>
      <c r="C1052" s="103" t="s">
        <v>2277</v>
      </c>
      <c r="D1052" s="30" t="s">
        <v>4441</v>
      </c>
      <c r="E1052" s="30"/>
      <c r="F1052" s="64"/>
      <c r="G1052" s="43"/>
      <c r="H1052" s="34">
        <f>SUM(H1053:H1055)</f>
        <v>6</v>
      </c>
    </row>
    <row r="1053" spans="1:8" ht="25.5" customHeight="1">
      <c r="A1053" s="104"/>
      <c r="B1053" s="99"/>
      <c r="C1053" s="103"/>
      <c r="D1053" s="30" t="s">
        <v>3581</v>
      </c>
      <c r="E1053" s="30" t="s">
        <v>4814</v>
      </c>
      <c r="F1053" s="64" t="s">
        <v>2278</v>
      </c>
      <c r="G1053" s="43" t="s">
        <v>2279</v>
      </c>
      <c r="H1053" s="34">
        <v>2</v>
      </c>
    </row>
    <row r="1054" spans="1:8" ht="25.5" customHeight="1">
      <c r="A1054" s="104"/>
      <c r="B1054" s="99"/>
      <c r="C1054" s="103"/>
      <c r="D1054" s="30" t="s">
        <v>3625</v>
      </c>
      <c r="E1054" s="30" t="s">
        <v>4814</v>
      </c>
      <c r="F1054" s="31" t="s">
        <v>2280</v>
      </c>
      <c r="G1054" s="43" t="s">
        <v>4813</v>
      </c>
      <c r="H1054" s="34">
        <v>2</v>
      </c>
    </row>
    <row r="1055" spans="1:8" ht="25.5" customHeight="1">
      <c r="A1055" s="104"/>
      <c r="B1055" s="99"/>
      <c r="C1055" s="103"/>
      <c r="D1055" s="30" t="s">
        <v>4090</v>
      </c>
      <c r="E1055" s="30" t="s">
        <v>4814</v>
      </c>
      <c r="F1055" s="31" t="s">
        <v>2281</v>
      </c>
      <c r="G1055" s="43" t="s">
        <v>2282</v>
      </c>
      <c r="H1055" s="34">
        <v>2</v>
      </c>
    </row>
    <row r="1056" spans="1:8" ht="25.5" customHeight="1">
      <c r="A1056" s="104" t="s">
        <v>4622</v>
      </c>
      <c r="B1056" s="104" t="s">
        <v>142</v>
      </c>
      <c r="C1056" s="104"/>
      <c r="D1056" s="32"/>
      <c r="E1056" s="30"/>
      <c r="F1056" s="31"/>
      <c r="G1056" s="43"/>
      <c r="H1056" s="32">
        <f>SUM(H1057,H1119,H1114,H1134,H1145,H1109,H1099,H1128,H1155,H1154,H1146)</f>
        <v>204</v>
      </c>
    </row>
    <row r="1057" spans="1:8" ht="25.5" customHeight="1">
      <c r="A1057" s="104"/>
      <c r="B1057" s="97" t="s">
        <v>4623</v>
      </c>
      <c r="C1057" s="65" t="s">
        <v>4434</v>
      </c>
      <c r="D1057" s="30"/>
      <c r="E1057" s="30"/>
      <c r="F1057" s="31"/>
      <c r="G1057" s="43"/>
      <c r="H1057" s="30">
        <f>SUM(H1058,H1059,H1066,H1070,H1079,H1084,H1087,H1088)</f>
        <v>82</v>
      </c>
    </row>
    <row r="1058" spans="1:8" ht="25.5" customHeight="1">
      <c r="A1058" s="104"/>
      <c r="B1058" s="97"/>
      <c r="C1058" s="31" t="s">
        <v>2585</v>
      </c>
      <c r="D1058" s="30" t="s">
        <v>3231</v>
      </c>
      <c r="E1058" s="30" t="s">
        <v>4815</v>
      </c>
      <c r="F1058" s="31" t="s">
        <v>4799</v>
      </c>
      <c r="G1058" s="43" t="s">
        <v>2586</v>
      </c>
      <c r="H1058" s="34">
        <v>6</v>
      </c>
    </row>
    <row r="1059" spans="1:8" ht="25.5" customHeight="1">
      <c r="A1059" s="104"/>
      <c r="B1059" s="97"/>
      <c r="C1059" s="103" t="s">
        <v>2587</v>
      </c>
      <c r="D1059" s="30" t="s">
        <v>4441</v>
      </c>
      <c r="E1059" s="30"/>
      <c r="F1059" s="31"/>
      <c r="G1059" s="43"/>
      <c r="H1059" s="34">
        <f>SUM(H1060:H1065)</f>
        <v>16</v>
      </c>
    </row>
    <row r="1060" spans="1:8" ht="25.5" customHeight="1">
      <c r="A1060" s="104"/>
      <c r="B1060" s="97"/>
      <c r="C1060" s="103"/>
      <c r="D1060" s="30" t="s">
        <v>3361</v>
      </c>
      <c r="E1060" s="30" t="s">
        <v>4815</v>
      </c>
      <c r="F1060" s="31" t="s">
        <v>2588</v>
      </c>
      <c r="G1060" s="43" t="s">
        <v>2589</v>
      </c>
      <c r="H1060" s="34">
        <v>6</v>
      </c>
    </row>
    <row r="1061" spans="1:8" ht="25.5" customHeight="1">
      <c r="A1061" s="104"/>
      <c r="B1061" s="97"/>
      <c r="C1061" s="103"/>
      <c r="D1061" s="30" t="s">
        <v>3727</v>
      </c>
      <c r="E1061" s="30" t="s">
        <v>4814</v>
      </c>
      <c r="F1061" s="31" t="s">
        <v>2602</v>
      </c>
      <c r="G1061" s="43" t="s">
        <v>2603</v>
      </c>
      <c r="H1061" s="34">
        <v>2</v>
      </c>
    </row>
    <row r="1062" spans="1:8" ht="25.5" customHeight="1">
      <c r="A1062" s="104"/>
      <c r="B1062" s="97"/>
      <c r="C1062" s="103"/>
      <c r="D1062" s="30" t="s">
        <v>3728</v>
      </c>
      <c r="E1062" s="30" t="s">
        <v>4814</v>
      </c>
      <c r="F1062" s="31" t="s">
        <v>2604</v>
      </c>
      <c r="G1062" s="43" t="s">
        <v>2605</v>
      </c>
      <c r="H1062" s="34">
        <v>2</v>
      </c>
    </row>
    <row r="1063" spans="1:8" ht="25.5" customHeight="1">
      <c r="A1063" s="104"/>
      <c r="B1063" s="97"/>
      <c r="C1063" s="103"/>
      <c r="D1063" s="30" t="s">
        <v>3729</v>
      </c>
      <c r="E1063" s="30" t="s">
        <v>4814</v>
      </c>
      <c r="F1063" s="31" t="s">
        <v>2606</v>
      </c>
      <c r="G1063" s="43" t="s">
        <v>2607</v>
      </c>
      <c r="H1063" s="34">
        <v>2</v>
      </c>
    </row>
    <row r="1064" spans="1:8" ht="25.5" customHeight="1">
      <c r="A1064" s="104"/>
      <c r="B1064" s="97"/>
      <c r="C1064" s="103"/>
      <c r="D1064" s="30" t="s">
        <v>3730</v>
      </c>
      <c r="E1064" s="30" t="s">
        <v>4814</v>
      </c>
      <c r="F1064" s="31" t="s">
        <v>2608</v>
      </c>
      <c r="G1064" s="43" t="s">
        <v>2609</v>
      </c>
      <c r="H1064" s="34">
        <v>2</v>
      </c>
    </row>
    <row r="1065" spans="1:8" ht="25.5" customHeight="1">
      <c r="A1065" s="104"/>
      <c r="B1065" s="97"/>
      <c r="C1065" s="103"/>
      <c r="D1065" s="30" t="s">
        <v>3731</v>
      </c>
      <c r="E1065" s="30" t="s">
        <v>4814</v>
      </c>
      <c r="F1065" s="31" t="s">
        <v>2610</v>
      </c>
      <c r="G1065" s="43" t="s">
        <v>2611</v>
      </c>
      <c r="H1065" s="34">
        <v>2</v>
      </c>
    </row>
    <row r="1066" spans="1:8" ht="25.5" customHeight="1">
      <c r="A1066" s="104"/>
      <c r="B1066" s="97"/>
      <c r="C1066" s="103" t="s">
        <v>2590</v>
      </c>
      <c r="D1066" s="30" t="s">
        <v>4441</v>
      </c>
      <c r="E1066" s="30"/>
      <c r="F1066" s="31"/>
      <c r="G1066" s="43"/>
      <c r="H1066" s="34">
        <f>SUM(H1067:H1069)</f>
        <v>10</v>
      </c>
    </row>
    <row r="1067" spans="1:8" ht="25.5" customHeight="1">
      <c r="A1067" s="104"/>
      <c r="B1067" s="97"/>
      <c r="C1067" s="103"/>
      <c r="D1067" s="30" t="s">
        <v>3408</v>
      </c>
      <c r="E1067" s="30" t="s">
        <v>4815</v>
      </c>
      <c r="F1067" s="31" t="s">
        <v>2591</v>
      </c>
      <c r="G1067" s="43" t="s">
        <v>2592</v>
      </c>
      <c r="H1067" s="34">
        <v>6</v>
      </c>
    </row>
    <row r="1068" spans="1:8" ht="25.5" customHeight="1">
      <c r="A1068" s="104"/>
      <c r="B1068" s="97"/>
      <c r="C1068" s="103"/>
      <c r="D1068" s="30" t="s">
        <v>3739</v>
      </c>
      <c r="E1068" s="30" t="s">
        <v>4814</v>
      </c>
      <c r="F1068" s="31" t="s">
        <v>2628</v>
      </c>
      <c r="G1068" s="43" t="s">
        <v>2629</v>
      </c>
      <c r="H1068" s="34">
        <v>2</v>
      </c>
    </row>
    <row r="1069" spans="1:8" ht="25.5" customHeight="1">
      <c r="A1069" s="104"/>
      <c r="B1069" s="97"/>
      <c r="C1069" s="103"/>
      <c r="D1069" s="30" t="s">
        <v>3740</v>
      </c>
      <c r="E1069" s="30" t="s">
        <v>4814</v>
      </c>
      <c r="F1069" s="31" t="s">
        <v>2630</v>
      </c>
      <c r="G1069" s="43" t="s">
        <v>4801</v>
      </c>
      <c r="H1069" s="34">
        <v>2</v>
      </c>
    </row>
    <row r="1070" spans="1:8" ht="25.5" customHeight="1">
      <c r="A1070" s="104"/>
      <c r="B1070" s="97"/>
      <c r="C1070" s="103" t="s">
        <v>2593</v>
      </c>
      <c r="D1070" s="30" t="s">
        <v>4441</v>
      </c>
      <c r="E1070" s="30"/>
      <c r="F1070" s="31"/>
      <c r="G1070" s="43"/>
      <c r="H1070" s="34">
        <f>SUM(H1071:H1078)</f>
        <v>16</v>
      </c>
    </row>
    <row r="1071" spans="1:8" ht="25.5" customHeight="1">
      <c r="A1071" s="104"/>
      <c r="B1071" s="97"/>
      <c r="C1071" s="103"/>
      <c r="D1071" s="30" t="s">
        <v>3722</v>
      </c>
      <c r="E1071" s="30" t="s">
        <v>4814</v>
      </c>
      <c r="F1071" s="31" t="s">
        <v>2593</v>
      </c>
      <c r="G1071" s="43" t="s">
        <v>2594</v>
      </c>
      <c r="H1071" s="34">
        <v>2</v>
      </c>
    </row>
    <row r="1072" spans="1:8" ht="25.5" customHeight="1">
      <c r="A1072" s="104"/>
      <c r="B1072" s="97"/>
      <c r="C1072" s="103"/>
      <c r="D1072" s="30" t="s">
        <v>3723</v>
      </c>
      <c r="E1072" s="30" t="s">
        <v>4814</v>
      </c>
      <c r="F1072" s="31" t="s">
        <v>2595</v>
      </c>
      <c r="G1072" s="43" t="s">
        <v>2596</v>
      </c>
      <c r="H1072" s="34">
        <v>2</v>
      </c>
    </row>
    <row r="1073" spans="1:8" ht="25.5" customHeight="1">
      <c r="A1073" s="104"/>
      <c r="B1073" s="97"/>
      <c r="C1073" s="103"/>
      <c r="D1073" s="30" t="s">
        <v>3724</v>
      </c>
      <c r="E1073" s="30" t="s">
        <v>4814</v>
      </c>
      <c r="F1073" s="31" t="s">
        <v>2593</v>
      </c>
      <c r="G1073" s="43" t="s">
        <v>2597</v>
      </c>
      <c r="H1073" s="34">
        <v>2</v>
      </c>
    </row>
    <row r="1074" spans="1:8" ht="25.5" customHeight="1">
      <c r="A1074" s="104"/>
      <c r="B1074" s="97"/>
      <c r="C1074" s="103"/>
      <c r="D1074" s="30" t="s">
        <v>3725</v>
      </c>
      <c r="E1074" s="30" t="s">
        <v>4814</v>
      </c>
      <c r="F1074" s="31" t="s">
        <v>2598</v>
      </c>
      <c r="G1074" s="43" t="s">
        <v>2599</v>
      </c>
      <c r="H1074" s="34">
        <v>2</v>
      </c>
    </row>
    <row r="1075" spans="1:8" ht="25.5" customHeight="1">
      <c r="A1075" s="104"/>
      <c r="B1075" s="97"/>
      <c r="C1075" s="103"/>
      <c r="D1075" s="30" t="s">
        <v>3726</v>
      </c>
      <c r="E1075" s="30" t="s">
        <v>4814</v>
      </c>
      <c r="F1075" s="31" t="s">
        <v>2600</v>
      </c>
      <c r="G1075" s="43" t="s">
        <v>2601</v>
      </c>
      <c r="H1075" s="34">
        <v>2</v>
      </c>
    </row>
    <row r="1076" spans="1:8" ht="25.5" customHeight="1">
      <c r="A1076" s="104"/>
      <c r="B1076" s="97"/>
      <c r="C1076" s="103"/>
      <c r="D1076" s="30" t="s">
        <v>4105</v>
      </c>
      <c r="E1076" s="30" t="s">
        <v>4814</v>
      </c>
      <c r="F1076" s="31" t="s">
        <v>2631</v>
      </c>
      <c r="G1076" s="43" t="s">
        <v>2632</v>
      </c>
      <c r="H1076" s="34">
        <v>2</v>
      </c>
    </row>
    <row r="1077" spans="1:8" ht="25.5" customHeight="1">
      <c r="A1077" s="104"/>
      <c r="B1077" s="97"/>
      <c r="C1077" s="103"/>
      <c r="D1077" s="30" t="s">
        <v>4106</v>
      </c>
      <c r="E1077" s="30" t="s">
        <v>4814</v>
      </c>
      <c r="F1077" s="31" t="s">
        <v>2633</v>
      </c>
      <c r="G1077" s="43" t="s">
        <v>2634</v>
      </c>
      <c r="H1077" s="34">
        <v>2</v>
      </c>
    </row>
    <row r="1078" spans="1:8" ht="25.5" customHeight="1">
      <c r="A1078" s="104"/>
      <c r="B1078" s="97"/>
      <c r="C1078" s="103"/>
      <c r="D1078" s="30" t="s">
        <v>4107</v>
      </c>
      <c r="E1078" s="30" t="s">
        <v>4814</v>
      </c>
      <c r="F1078" s="31" t="s">
        <v>2635</v>
      </c>
      <c r="G1078" s="43" t="s">
        <v>2636</v>
      </c>
      <c r="H1078" s="34">
        <v>2</v>
      </c>
    </row>
    <row r="1079" spans="1:8" ht="25.5" customHeight="1">
      <c r="A1079" s="104"/>
      <c r="B1079" s="97"/>
      <c r="C1079" s="103" t="s">
        <v>2612</v>
      </c>
      <c r="D1079" s="30" t="s">
        <v>4441</v>
      </c>
      <c r="E1079" s="30"/>
      <c r="F1079" s="31"/>
      <c r="G1079" s="43"/>
      <c r="H1079" s="34">
        <f>SUM(H1080:H1083)</f>
        <v>8</v>
      </c>
    </row>
    <row r="1080" spans="1:8" ht="25.5" customHeight="1">
      <c r="A1080" s="104"/>
      <c r="B1080" s="97"/>
      <c r="C1080" s="103"/>
      <c r="D1080" s="30" t="s">
        <v>3732</v>
      </c>
      <c r="E1080" s="30" t="s">
        <v>4814</v>
      </c>
      <c r="F1080" s="31" t="s">
        <v>2613</v>
      </c>
      <c r="G1080" s="43" t="s">
        <v>2614</v>
      </c>
      <c r="H1080" s="34">
        <v>2</v>
      </c>
    </row>
    <row r="1081" spans="1:8" ht="25.5" customHeight="1">
      <c r="A1081" s="104"/>
      <c r="B1081" s="97"/>
      <c r="C1081" s="103"/>
      <c r="D1081" s="30" t="s">
        <v>3733</v>
      </c>
      <c r="E1081" s="30" t="s">
        <v>4814</v>
      </c>
      <c r="F1081" s="31" t="s">
        <v>2615</v>
      </c>
      <c r="G1081" s="43" t="s">
        <v>2616</v>
      </c>
      <c r="H1081" s="34">
        <v>2</v>
      </c>
    </row>
    <row r="1082" spans="1:8" ht="25.5" customHeight="1">
      <c r="A1082" s="104"/>
      <c r="B1082" s="97"/>
      <c r="C1082" s="103"/>
      <c r="D1082" s="30" t="s">
        <v>3734</v>
      </c>
      <c r="E1082" s="30" t="s">
        <v>4814</v>
      </c>
      <c r="F1082" s="31" t="s">
        <v>2617</v>
      </c>
      <c r="G1082" s="43" t="s">
        <v>2618</v>
      </c>
      <c r="H1082" s="34">
        <v>2</v>
      </c>
    </row>
    <row r="1083" spans="1:8" ht="25.5" customHeight="1">
      <c r="A1083" s="104"/>
      <c r="B1083" s="97"/>
      <c r="C1083" s="103"/>
      <c r="D1083" s="30" t="s">
        <v>3735</v>
      </c>
      <c r="E1083" s="30" t="s">
        <v>4814</v>
      </c>
      <c r="F1083" s="31" t="s">
        <v>2619</v>
      </c>
      <c r="G1083" s="43" t="s">
        <v>2620</v>
      </c>
      <c r="H1083" s="34">
        <v>2</v>
      </c>
    </row>
    <row r="1084" spans="1:8" ht="25.5" customHeight="1">
      <c r="A1084" s="104"/>
      <c r="B1084" s="97"/>
      <c r="C1084" s="103" t="s">
        <v>2621</v>
      </c>
      <c r="D1084" s="30" t="s">
        <v>4441</v>
      </c>
      <c r="E1084" s="30"/>
      <c r="F1084" s="31"/>
      <c r="G1084" s="43"/>
      <c r="H1084" s="34">
        <f>SUM(H1085:H1086)</f>
        <v>4</v>
      </c>
    </row>
    <row r="1085" spans="1:8" ht="25.5" customHeight="1">
      <c r="A1085" s="104"/>
      <c r="B1085" s="97"/>
      <c r="C1085" s="103"/>
      <c r="D1085" s="30" t="s">
        <v>3736</v>
      </c>
      <c r="E1085" s="30" t="s">
        <v>4814</v>
      </c>
      <c r="F1085" s="31" t="s">
        <v>2622</v>
      </c>
      <c r="G1085" s="43" t="s">
        <v>2623</v>
      </c>
      <c r="H1085" s="34">
        <v>2</v>
      </c>
    </row>
    <row r="1086" spans="1:8" ht="25.5" customHeight="1">
      <c r="A1086" s="104"/>
      <c r="B1086" s="97"/>
      <c r="C1086" s="103"/>
      <c r="D1086" s="30" t="s">
        <v>3737</v>
      </c>
      <c r="E1086" s="30" t="s">
        <v>4814</v>
      </c>
      <c r="F1086" s="31" t="s">
        <v>1693</v>
      </c>
      <c r="G1086" s="43" t="s">
        <v>2624</v>
      </c>
      <c r="H1086" s="34">
        <v>2</v>
      </c>
    </row>
    <row r="1087" spans="1:8" ht="25.5" customHeight="1">
      <c r="A1087" s="104"/>
      <c r="B1087" s="97"/>
      <c r="C1087" s="31" t="s">
        <v>2625</v>
      </c>
      <c r="D1087" s="30" t="s">
        <v>3738</v>
      </c>
      <c r="E1087" s="30" t="s">
        <v>4814</v>
      </c>
      <c r="F1087" s="31" t="s">
        <v>2626</v>
      </c>
      <c r="G1087" s="43" t="s">
        <v>2627</v>
      </c>
      <c r="H1087" s="34">
        <v>2</v>
      </c>
    </row>
    <row r="1088" spans="1:8" ht="25.5" customHeight="1">
      <c r="A1088" s="104"/>
      <c r="B1088" s="97"/>
      <c r="C1088" s="103" t="s">
        <v>2637</v>
      </c>
      <c r="D1088" s="30" t="s">
        <v>205</v>
      </c>
      <c r="E1088" s="30"/>
      <c r="F1088" s="31"/>
      <c r="G1088" s="43"/>
      <c r="H1088" s="34">
        <f>SUM(H1089:H1098)</f>
        <v>20</v>
      </c>
    </row>
    <row r="1089" spans="1:8" ht="25.5" customHeight="1">
      <c r="A1089" s="104"/>
      <c r="B1089" s="97"/>
      <c r="C1089" s="103"/>
      <c r="D1089" s="30" t="s">
        <v>4050</v>
      </c>
      <c r="E1089" s="30" t="s">
        <v>4814</v>
      </c>
      <c r="F1089" s="31" t="s">
        <v>2638</v>
      </c>
      <c r="G1089" s="43" t="s">
        <v>2639</v>
      </c>
      <c r="H1089" s="34">
        <v>2</v>
      </c>
    </row>
    <row r="1090" spans="1:8" ht="25.5" customHeight="1">
      <c r="A1090" s="104"/>
      <c r="B1090" s="97"/>
      <c r="C1090" s="103"/>
      <c r="D1090" s="30" t="s">
        <v>4051</v>
      </c>
      <c r="E1090" s="30" t="s">
        <v>4814</v>
      </c>
      <c r="F1090" s="31" t="s">
        <v>2640</v>
      </c>
      <c r="G1090" s="43" t="s">
        <v>2641</v>
      </c>
      <c r="H1090" s="34">
        <v>2</v>
      </c>
    </row>
    <row r="1091" spans="1:8" ht="25.5" customHeight="1">
      <c r="A1091" s="104"/>
      <c r="B1091" s="97"/>
      <c r="C1091" s="103"/>
      <c r="D1091" s="30" t="s">
        <v>4052</v>
      </c>
      <c r="E1091" s="30" t="s">
        <v>4814</v>
      </c>
      <c r="F1091" s="31" t="s">
        <v>2642</v>
      </c>
      <c r="G1091" s="43" t="s">
        <v>2643</v>
      </c>
      <c r="H1091" s="34">
        <v>2</v>
      </c>
    </row>
    <row r="1092" spans="1:8" ht="25.5" customHeight="1">
      <c r="A1092" s="104"/>
      <c r="B1092" s="97"/>
      <c r="C1092" s="103"/>
      <c r="D1092" s="30" t="s">
        <v>4053</v>
      </c>
      <c r="E1092" s="30" t="s">
        <v>4814</v>
      </c>
      <c r="F1092" s="31" t="s">
        <v>2644</v>
      </c>
      <c r="G1092" s="43" t="s">
        <v>2645</v>
      </c>
      <c r="H1092" s="34">
        <v>2</v>
      </c>
    </row>
    <row r="1093" spans="1:8" ht="25.5" customHeight="1">
      <c r="A1093" s="104"/>
      <c r="B1093" s="97"/>
      <c r="C1093" s="103"/>
      <c r="D1093" s="30" t="s">
        <v>4054</v>
      </c>
      <c r="E1093" s="30" t="s">
        <v>4814</v>
      </c>
      <c r="F1093" s="31" t="s">
        <v>2646</v>
      </c>
      <c r="G1093" s="43" t="s">
        <v>2647</v>
      </c>
      <c r="H1093" s="34">
        <v>2</v>
      </c>
    </row>
    <row r="1094" spans="1:8" ht="25.5" customHeight="1">
      <c r="A1094" s="104"/>
      <c r="B1094" s="97"/>
      <c r="C1094" s="103"/>
      <c r="D1094" s="30" t="s">
        <v>4055</v>
      </c>
      <c r="E1094" s="30" t="s">
        <v>4814</v>
      </c>
      <c r="F1094" s="31" t="s">
        <v>2648</v>
      </c>
      <c r="G1094" s="43" t="s">
        <v>2649</v>
      </c>
      <c r="H1094" s="34">
        <v>2</v>
      </c>
    </row>
    <row r="1095" spans="1:8" ht="25.5" customHeight="1">
      <c r="A1095" s="104"/>
      <c r="B1095" s="97"/>
      <c r="C1095" s="103"/>
      <c r="D1095" s="30" t="s">
        <v>4056</v>
      </c>
      <c r="E1095" s="30" t="s">
        <v>4814</v>
      </c>
      <c r="F1095" s="31" t="s">
        <v>2650</v>
      </c>
      <c r="G1095" s="43" t="s">
        <v>2651</v>
      </c>
      <c r="H1095" s="34">
        <v>2</v>
      </c>
    </row>
    <row r="1096" spans="1:8" ht="25.5" customHeight="1">
      <c r="A1096" s="104"/>
      <c r="B1096" s="97"/>
      <c r="C1096" s="103"/>
      <c r="D1096" s="30" t="s">
        <v>4057</v>
      </c>
      <c r="E1096" s="30" t="s">
        <v>4814</v>
      </c>
      <c r="F1096" s="31" t="s">
        <v>2652</v>
      </c>
      <c r="G1096" s="43" t="s">
        <v>2653</v>
      </c>
      <c r="H1096" s="34">
        <v>2</v>
      </c>
    </row>
    <row r="1097" spans="1:8" ht="25.5" customHeight="1">
      <c r="A1097" s="104"/>
      <c r="B1097" s="97"/>
      <c r="C1097" s="103"/>
      <c r="D1097" s="30" t="s">
        <v>4067</v>
      </c>
      <c r="E1097" s="30" t="s">
        <v>4814</v>
      </c>
      <c r="F1097" s="64" t="s">
        <v>2654</v>
      </c>
      <c r="G1097" s="43" t="s">
        <v>4819</v>
      </c>
      <c r="H1097" s="34">
        <v>2</v>
      </c>
    </row>
    <row r="1098" spans="1:8" ht="25.5" customHeight="1">
      <c r="A1098" s="104"/>
      <c r="B1098" s="97"/>
      <c r="C1098" s="103"/>
      <c r="D1098" s="30" t="s">
        <v>4068</v>
      </c>
      <c r="E1098" s="30" t="s">
        <v>4814</v>
      </c>
      <c r="F1098" s="64" t="s">
        <v>2655</v>
      </c>
      <c r="G1098" s="43" t="s">
        <v>2656</v>
      </c>
      <c r="H1098" s="34">
        <v>2</v>
      </c>
    </row>
    <row r="1099" spans="1:8" ht="25.5" customHeight="1">
      <c r="A1099" s="104"/>
      <c r="B1099" s="99" t="s">
        <v>4632</v>
      </c>
      <c r="C1099" s="65" t="s">
        <v>4633</v>
      </c>
      <c r="D1099" s="30"/>
      <c r="E1099" s="30"/>
      <c r="F1099" s="31"/>
      <c r="G1099" s="43"/>
      <c r="H1099" s="34">
        <f>SUM(H1100,H1101,H1104,H1107:H1108)</f>
        <v>14</v>
      </c>
    </row>
    <row r="1100" spans="1:8" ht="25.5" customHeight="1">
      <c r="A1100" s="104"/>
      <c r="B1100" s="99"/>
      <c r="C1100" s="31" t="s">
        <v>2716</v>
      </c>
      <c r="D1100" s="30" t="s">
        <v>3741</v>
      </c>
      <c r="E1100" s="30" t="s">
        <v>4814</v>
      </c>
      <c r="F1100" s="31" t="s">
        <v>2717</v>
      </c>
      <c r="G1100" s="43" t="s">
        <v>2718</v>
      </c>
      <c r="H1100" s="34">
        <v>2</v>
      </c>
    </row>
    <row r="1101" spans="1:8" ht="25.5" customHeight="1">
      <c r="A1101" s="104"/>
      <c r="B1101" s="99"/>
      <c r="C1101" s="103" t="s">
        <v>2719</v>
      </c>
      <c r="D1101" s="30" t="s">
        <v>4441</v>
      </c>
      <c r="E1101" s="30"/>
      <c r="F1101" s="31"/>
      <c r="G1101" s="43"/>
      <c r="H1101" s="34">
        <f>SUM(H1102:H1103)</f>
        <v>4</v>
      </c>
    </row>
    <row r="1102" spans="1:8" ht="25.5" customHeight="1">
      <c r="A1102" s="104"/>
      <c r="B1102" s="99"/>
      <c r="C1102" s="103"/>
      <c r="D1102" s="30" t="s">
        <v>3742</v>
      </c>
      <c r="E1102" s="30" t="s">
        <v>4814</v>
      </c>
      <c r="F1102" s="31" t="s">
        <v>2720</v>
      </c>
      <c r="G1102" s="43" t="s">
        <v>2721</v>
      </c>
      <c r="H1102" s="34">
        <v>2</v>
      </c>
    </row>
    <row r="1103" spans="1:8" ht="25.5" customHeight="1">
      <c r="A1103" s="104"/>
      <c r="B1103" s="99"/>
      <c r="C1103" s="103"/>
      <c r="D1103" s="30" t="s">
        <v>3743</v>
      </c>
      <c r="E1103" s="30" t="s">
        <v>4814</v>
      </c>
      <c r="F1103" s="31" t="s">
        <v>2722</v>
      </c>
      <c r="G1103" s="43" t="s">
        <v>2723</v>
      </c>
      <c r="H1103" s="34">
        <v>2</v>
      </c>
    </row>
    <row r="1104" spans="1:8" ht="25.5" customHeight="1">
      <c r="A1104" s="104"/>
      <c r="B1104" s="99"/>
      <c r="C1104" s="103" t="s">
        <v>2724</v>
      </c>
      <c r="D1104" s="30" t="s">
        <v>4441</v>
      </c>
      <c r="E1104" s="30"/>
      <c r="F1104" s="31"/>
      <c r="G1104" s="43"/>
      <c r="H1104" s="34">
        <f>SUM(H1105:H1106)</f>
        <v>4</v>
      </c>
    </row>
    <row r="1105" spans="1:8" ht="25.5" customHeight="1">
      <c r="A1105" s="104"/>
      <c r="B1105" s="99"/>
      <c r="C1105" s="103"/>
      <c r="D1105" s="30" t="s">
        <v>3744</v>
      </c>
      <c r="E1105" s="30" t="s">
        <v>4814</v>
      </c>
      <c r="F1105" s="31" t="s">
        <v>2725</v>
      </c>
      <c r="G1105" s="43" t="s">
        <v>2726</v>
      </c>
      <c r="H1105" s="34">
        <v>2</v>
      </c>
    </row>
    <row r="1106" spans="1:8" ht="25.5" customHeight="1">
      <c r="A1106" s="104"/>
      <c r="B1106" s="99"/>
      <c r="C1106" s="103"/>
      <c r="D1106" s="30" t="s">
        <v>3745</v>
      </c>
      <c r="E1106" s="30" t="s">
        <v>4814</v>
      </c>
      <c r="F1106" s="31" t="s">
        <v>2727</v>
      </c>
      <c r="G1106" s="43" t="s">
        <v>2728</v>
      </c>
      <c r="H1106" s="34">
        <v>2</v>
      </c>
    </row>
    <row r="1107" spans="1:8" ht="25.5" customHeight="1">
      <c r="A1107" s="104"/>
      <c r="B1107" s="99"/>
      <c r="C1107" s="31" t="s">
        <v>2729</v>
      </c>
      <c r="D1107" s="30" t="s">
        <v>3746</v>
      </c>
      <c r="E1107" s="30" t="s">
        <v>4814</v>
      </c>
      <c r="F1107" s="31" t="s">
        <v>2730</v>
      </c>
      <c r="G1107" s="43" t="s">
        <v>2731</v>
      </c>
      <c r="H1107" s="34">
        <v>2</v>
      </c>
    </row>
    <row r="1108" spans="1:8" ht="25.5" customHeight="1">
      <c r="A1108" s="104"/>
      <c r="B1108" s="99"/>
      <c r="C1108" s="31" t="s">
        <v>4759</v>
      </c>
      <c r="D1108" s="30" t="s">
        <v>3747</v>
      </c>
      <c r="E1108" s="30" t="s">
        <v>4814</v>
      </c>
      <c r="F1108" s="31" t="s">
        <v>2732</v>
      </c>
      <c r="G1108" s="43" t="s">
        <v>2733</v>
      </c>
      <c r="H1108" s="34">
        <v>2</v>
      </c>
    </row>
    <row r="1109" spans="1:8" ht="25.5" customHeight="1">
      <c r="A1109" s="104"/>
      <c r="B1109" s="97" t="s">
        <v>4630</v>
      </c>
      <c r="C1109" s="31" t="s">
        <v>4631</v>
      </c>
      <c r="D1109" s="30"/>
      <c r="E1109" s="30"/>
      <c r="F1109" s="31"/>
      <c r="G1109" s="43"/>
      <c r="H1109" s="34">
        <v>12</v>
      </c>
    </row>
    <row r="1110" spans="1:8" ht="25.5" customHeight="1">
      <c r="A1110" s="104"/>
      <c r="B1110" s="97"/>
      <c r="C1110" s="31" t="s">
        <v>2704</v>
      </c>
      <c r="D1110" s="30" t="s">
        <v>3319</v>
      </c>
      <c r="E1110" s="30" t="s">
        <v>4815</v>
      </c>
      <c r="F1110" s="31" t="s">
        <v>2705</v>
      </c>
      <c r="G1110" s="43" t="s">
        <v>2706</v>
      </c>
      <c r="H1110" s="34">
        <v>6</v>
      </c>
    </row>
    <row r="1111" spans="1:8" ht="25.5" customHeight="1">
      <c r="A1111" s="104"/>
      <c r="B1111" s="97"/>
      <c r="C1111" s="31" t="s">
        <v>2707</v>
      </c>
      <c r="D1111" s="30" t="s">
        <v>3748</v>
      </c>
      <c r="E1111" s="30" t="s">
        <v>4814</v>
      </c>
      <c r="F1111" s="31" t="s">
        <v>2708</v>
      </c>
      <c r="G1111" s="43" t="s">
        <v>2709</v>
      </c>
      <c r="H1111" s="34">
        <v>2</v>
      </c>
    </row>
    <row r="1112" spans="1:8" ht="25.5" customHeight="1">
      <c r="A1112" s="104"/>
      <c r="B1112" s="97"/>
      <c r="C1112" s="31" t="s">
        <v>2710</v>
      </c>
      <c r="D1112" s="30" t="s">
        <v>3749</v>
      </c>
      <c r="E1112" s="30" t="s">
        <v>4814</v>
      </c>
      <c r="F1112" s="31" t="s">
        <v>2711</v>
      </c>
      <c r="G1112" s="43" t="s">
        <v>2712</v>
      </c>
      <c r="H1112" s="34">
        <v>2</v>
      </c>
    </row>
    <row r="1113" spans="1:8" ht="25.5" customHeight="1">
      <c r="A1113" s="104"/>
      <c r="B1113" s="97"/>
      <c r="C1113" s="31" t="s">
        <v>2713</v>
      </c>
      <c r="D1113" s="30" t="s">
        <v>3750</v>
      </c>
      <c r="E1113" s="30" t="s">
        <v>4814</v>
      </c>
      <c r="F1113" s="31" t="s">
        <v>2714</v>
      </c>
      <c r="G1113" s="43" t="s">
        <v>2715</v>
      </c>
      <c r="H1113" s="34">
        <v>2</v>
      </c>
    </row>
    <row r="1114" spans="1:8" ht="25.5" customHeight="1">
      <c r="A1114" s="104"/>
      <c r="B1114" s="99" t="s">
        <v>4626</v>
      </c>
      <c r="C1114" s="65" t="s">
        <v>4627</v>
      </c>
      <c r="D1114" s="30"/>
      <c r="E1114" s="30"/>
      <c r="F1114" s="31"/>
      <c r="G1114" s="43"/>
      <c r="H1114" s="34">
        <f>SUM(H1115:H1118)</f>
        <v>12</v>
      </c>
    </row>
    <row r="1115" spans="1:8" ht="25.5" customHeight="1">
      <c r="A1115" s="104"/>
      <c r="B1115" s="99"/>
      <c r="C1115" s="31" t="s">
        <v>2672</v>
      </c>
      <c r="D1115" s="30" t="s">
        <v>3303</v>
      </c>
      <c r="E1115" s="30" t="s">
        <v>4815</v>
      </c>
      <c r="F1115" s="31" t="s">
        <v>2673</v>
      </c>
      <c r="G1115" s="43" t="s">
        <v>2674</v>
      </c>
      <c r="H1115" s="34">
        <v>6</v>
      </c>
    </row>
    <row r="1116" spans="1:8" ht="25.5" customHeight="1">
      <c r="A1116" s="104"/>
      <c r="B1116" s="99"/>
      <c r="C1116" s="31" t="s">
        <v>2675</v>
      </c>
      <c r="D1116" s="30" t="s">
        <v>3755</v>
      </c>
      <c r="E1116" s="30" t="s">
        <v>4814</v>
      </c>
      <c r="F1116" s="31" t="s">
        <v>2676</v>
      </c>
      <c r="G1116" s="43" t="s">
        <v>2677</v>
      </c>
      <c r="H1116" s="34">
        <v>2</v>
      </c>
    </row>
    <row r="1117" spans="1:8" ht="25.5" customHeight="1">
      <c r="A1117" s="104"/>
      <c r="B1117" s="99"/>
      <c r="C1117" s="31" t="s">
        <v>2678</v>
      </c>
      <c r="D1117" s="30" t="s">
        <v>3756</v>
      </c>
      <c r="E1117" s="30" t="s">
        <v>4814</v>
      </c>
      <c r="F1117" s="31" t="s">
        <v>2679</v>
      </c>
      <c r="G1117" s="43" t="s">
        <v>2680</v>
      </c>
      <c r="H1117" s="34">
        <v>2</v>
      </c>
    </row>
    <row r="1118" spans="1:8" ht="25.5" customHeight="1">
      <c r="A1118" s="104"/>
      <c r="B1118" s="99"/>
      <c r="C1118" s="31" t="s">
        <v>2681</v>
      </c>
      <c r="D1118" s="30" t="s">
        <v>3757</v>
      </c>
      <c r="E1118" s="30" t="s">
        <v>4814</v>
      </c>
      <c r="F1118" s="31" t="s">
        <v>2681</v>
      </c>
      <c r="G1118" s="43" t="s">
        <v>2682</v>
      </c>
      <c r="H1118" s="34">
        <v>2</v>
      </c>
    </row>
    <row r="1119" spans="1:8" ht="25.5" customHeight="1">
      <c r="A1119" s="104"/>
      <c r="B1119" s="99" t="s">
        <v>4624</v>
      </c>
      <c r="C1119" s="65" t="s">
        <v>4625</v>
      </c>
      <c r="D1119" s="30"/>
      <c r="E1119" s="30"/>
      <c r="F1119" s="64"/>
      <c r="G1119" s="43"/>
      <c r="H1119" s="34">
        <f>SUM(H1120:H1123,H1124,H1127)</f>
        <v>14</v>
      </c>
    </row>
    <row r="1120" spans="1:8" ht="25.5" customHeight="1">
      <c r="A1120" s="104"/>
      <c r="B1120" s="99"/>
      <c r="C1120" s="31" t="s">
        <v>4752</v>
      </c>
      <c r="D1120" s="30" t="s">
        <v>3759</v>
      </c>
      <c r="E1120" s="30" t="s">
        <v>4814</v>
      </c>
      <c r="F1120" s="31" t="s">
        <v>2657</v>
      </c>
      <c r="G1120" s="43" t="s">
        <v>2658</v>
      </c>
      <c r="H1120" s="34">
        <v>2</v>
      </c>
    </row>
    <row r="1121" spans="1:8" ht="25.5" customHeight="1">
      <c r="A1121" s="104"/>
      <c r="B1121" s="99"/>
      <c r="C1121" s="31" t="s">
        <v>2659</v>
      </c>
      <c r="D1121" s="30" t="s">
        <v>3760</v>
      </c>
      <c r="E1121" s="30" t="s">
        <v>4814</v>
      </c>
      <c r="F1121" s="31" t="s">
        <v>2660</v>
      </c>
      <c r="G1121" s="43" t="s">
        <v>2661</v>
      </c>
      <c r="H1121" s="34">
        <v>2</v>
      </c>
    </row>
    <row r="1122" spans="1:8" ht="25.5" customHeight="1">
      <c r="A1122" s="104"/>
      <c r="B1122" s="99"/>
      <c r="C1122" s="31" t="s">
        <v>4753</v>
      </c>
      <c r="D1122" s="30" t="s">
        <v>3761</v>
      </c>
      <c r="E1122" s="30" t="s">
        <v>4814</v>
      </c>
      <c r="F1122" s="31" t="s">
        <v>2662</v>
      </c>
      <c r="G1122" s="43" t="s">
        <v>2663</v>
      </c>
      <c r="H1122" s="34">
        <v>2</v>
      </c>
    </row>
    <row r="1123" spans="1:8" ht="25.5" customHeight="1">
      <c r="A1123" s="104"/>
      <c r="B1123" s="99"/>
      <c r="C1123" s="31" t="s">
        <v>4754</v>
      </c>
      <c r="D1123" s="30" t="s">
        <v>3762</v>
      </c>
      <c r="E1123" s="30" t="s">
        <v>4814</v>
      </c>
      <c r="F1123" s="31" t="s">
        <v>2664</v>
      </c>
      <c r="G1123" s="43" t="s">
        <v>2665</v>
      </c>
      <c r="H1123" s="34">
        <v>2</v>
      </c>
    </row>
    <row r="1124" spans="1:8" ht="25.5" customHeight="1">
      <c r="A1124" s="104"/>
      <c r="B1124" s="99"/>
      <c r="C1124" s="103" t="s">
        <v>4755</v>
      </c>
      <c r="D1124" s="30" t="s">
        <v>4441</v>
      </c>
      <c r="E1124" s="30"/>
      <c r="F1124" s="31"/>
      <c r="G1124" s="43"/>
      <c r="H1124" s="34">
        <f>SUM(H1125:H1126)</f>
        <v>4</v>
      </c>
    </row>
    <row r="1125" spans="1:8" ht="25.5" customHeight="1">
      <c r="A1125" s="104"/>
      <c r="B1125" s="99"/>
      <c r="C1125" s="103"/>
      <c r="D1125" s="30" t="s">
        <v>3763</v>
      </c>
      <c r="E1125" s="30" t="s">
        <v>4814</v>
      </c>
      <c r="F1125" s="31" t="s">
        <v>2666</v>
      </c>
      <c r="G1125" s="43" t="s">
        <v>2667</v>
      </c>
      <c r="H1125" s="34">
        <v>2</v>
      </c>
    </row>
    <row r="1126" spans="1:8" ht="25.5" customHeight="1">
      <c r="A1126" s="104"/>
      <c r="B1126" s="99"/>
      <c r="C1126" s="103"/>
      <c r="D1126" s="30" t="s">
        <v>3764</v>
      </c>
      <c r="E1126" s="30" t="s">
        <v>4814</v>
      </c>
      <c r="F1126" s="31" t="s">
        <v>2668</v>
      </c>
      <c r="G1126" s="43" t="s">
        <v>2669</v>
      </c>
      <c r="H1126" s="34">
        <v>2</v>
      </c>
    </row>
    <row r="1127" spans="1:8" ht="25.5" customHeight="1">
      <c r="A1127" s="104"/>
      <c r="B1127" s="99"/>
      <c r="C1127" s="31" t="s">
        <v>4756</v>
      </c>
      <c r="D1127" s="30" t="s">
        <v>3765</v>
      </c>
      <c r="E1127" s="30" t="s">
        <v>4814</v>
      </c>
      <c r="F1127" s="31" t="s">
        <v>2670</v>
      </c>
      <c r="G1127" s="43" t="s">
        <v>2671</v>
      </c>
      <c r="H1127" s="34">
        <v>2</v>
      </c>
    </row>
    <row r="1128" spans="1:8" ht="25.5" customHeight="1">
      <c r="A1128" s="104"/>
      <c r="B1128" s="99" t="s">
        <v>4634</v>
      </c>
      <c r="C1128" s="65" t="s">
        <v>4635</v>
      </c>
      <c r="D1128" s="30"/>
      <c r="E1128" s="30"/>
      <c r="F1128" s="31"/>
      <c r="G1128" s="43"/>
      <c r="H1128" s="34">
        <f>SUM(H1129:H1133)</f>
        <v>14</v>
      </c>
    </row>
    <row r="1129" spans="1:8" ht="25.5" customHeight="1">
      <c r="A1129" s="104"/>
      <c r="B1129" s="99"/>
      <c r="C1129" s="59" t="s">
        <v>2734</v>
      </c>
      <c r="D1129" s="30" t="s">
        <v>3250</v>
      </c>
      <c r="E1129" s="30" t="s">
        <v>4815</v>
      </c>
      <c r="F1129" s="31" t="s">
        <v>2735</v>
      </c>
      <c r="G1129" s="43" t="s">
        <v>2736</v>
      </c>
      <c r="H1129" s="34">
        <v>6</v>
      </c>
    </row>
    <row r="1130" spans="1:8" ht="25.5" customHeight="1">
      <c r="A1130" s="104"/>
      <c r="B1130" s="99"/>
      <c r="C1130" s="31" t="s">
        <v>4760</v>
      </c>
      <c r="D1130" s="30" t="s">
        <v>3772</v>
      </c>
      <c r="E1130" s="30" t="s">
        <v>4814</v>
      </c>
      <c r="F1130" s="31" t="s">
        <v>2739</v>
      </c>
      <c r="G1130" s="43" t="s">
        <v>2740</v>
      </c>
      <c r="H1130" s="34">
        <v>2</v>
      </c>
    </row>
    <row r="1131" spans="1:8" ht="25.5" customHeight="1">
      <c r="A1131" s="104"/>
      <c r="B1131" s="99"/>
      <c r="C1131" s="31" t="s">
        <v>4761</v>
      </c>
      <c r="D1131" s="30" t="s">
        <v>3773</v>
      </c>
      <c r="E1131" s="30" t="s">
        <v>4814</v>
      </c>
      <c r="F1131" s="31" t="s">
        <v>2741</v>
      </c>
      <c r="G1131" s="43" t="s">
        <v>2742</v>
      </c>
      <c r="H1131" s="34">
        <v>2</v>
      </c>
    </row>
    <row r="1132" spans="1:8" ht="25.5" customHeight="1">
      <c r="A1132" s="104"/>
      <c r="B1132" s="99"/>
      <c r="C1132" s="31" t="s">
        <v>4762</v>
      </c>
      <c r="D1132" s="30" t="s">
        <v>3774</v>
      </c>
      <c r="E1132" s="30" t="s">
        <v>4814</v>
      </c>
      <c r="F1132" s="31" t="s">
        <v>2743</v>
      </c>
      <c r="G1132" s="43" t="s">
        <v>2744</v>
      </c>
      <c r="H1132" s="34">
        <v>2</v>
      </c>
    </row>
    <row r="1133" spans="1:8" ht="25.5" customHeight="1">
      <c r="A1133" s="104"/>
      <c r="B1133" s="99"/>
      <c r="C1133" s="31" t="s">
        <v>2745</v>
      </c>
      <c r="D1133" s="30" t="s">
        <v>3775</v>
      </c>
      <c r="E1133" s="30" t="s">
        <v>4814</v>
      </c>
      <c r="F1133" s="31" t="s">
        <v>2746</v>
      </c>
      <c r="G1133" s="43" t="s">
        <v>2747</v>
      </c>
      <c r="H1133" s="34">
        <v>2</v>
      </c>
    </row>
    <row r="1134" spans="1:8" ht="25.5" customHeight="1">
      <c r="A1134" s="104"/>
      <c r="B1134" s="97" t="s">
        <v>4628</v>
      </c>
      <c r="C1134" s="65" t="s">
        <v>4629</v>
      </c>
      <c r="D1134" s="30"/>
      <c r="E1134" s="30"/>
      <c r="F1134" s="31"/>
      <c r="G1134" s="43"/>
      <c r="H1134" s="34">
        <f>SUM(H1135,H1138:H1140,H1141,H1144)</f>
        <v>20</v>
      </c>
    </row>
    <row r="1135" spans="1:8" ht="25.5" customHeight="1">
      <c r="A1135" s="104"/>
      <c r="B1135" s="97"/>
      <c r="C1135" s="103" t="s">
        <v>4757</v>
      </c>
      <c r="D1135" s="30" t="s">
        <v>4441</v>
      </c>
      <c r="E1135" s="30"/>
      <c r="F1135" s="31"/>
      <c r="G1135" s="43"/>
      <c r="H1135" s="34">
        <f>SUM(H1136:H1137)</f>
        <v>4</v>
      </c>
    </row>
    <row r="1136" spans="1:8" ht="25.5" customHeight="1">
      <c r="A1136" s="104"/>
      <c r="B1136" s="97"/>
      <c r="C1136" s="103"/>
      <c r="D1136" s="30" t="s">
        <v>3766</v>
      </c>
      <c r="E1136" s="30" t="s">
        <v>4814</v>
      </c>
      <c r="F1136" s="31" t="s">
        <v>2683</v>
      </c>
      <c r="G1136" s="43" t="s">
        <v>2684</v>
      </c>
      <c r="H1136" s="34">
        <v>2</v>
      </c>
    </row>
    <row r="1137" spans="1:8" ht="25.5" customHeight="1">
      <c r="A1137" s="104"/>
      <c r="B1137" s="97"/>
      <c r="C1137" s="103"/>
      <c r="D1137" s="30" t="s">
        <v>4108</v>
      </c>
      <c r="E1137" s="30" t="s">
        <v>4814</v>
      </c>
      <c r="F1137" s="31" t="s">
        <v>2698</v>
      </c>
      <c r="G1137" s="43" t="s">
        <v>2699</v>
      </c>
      <c r="H1137" s="34">
        <v>2</v>
      </c>
    </row>
    <row r="1138" spans="1:8" ht="25.5" customHeight="1">
      <c r="A1138" s="104"/>
      <c r="B1138" s="97"/>
      <c r="C1138" s="31" t="s">
        <v>2685</v>
      </c>
      <c r="D1138" s="30" t="s">
        <v>3767</v>
      </c>
      <c r="E1138" s="30" t="s">
        <v>4814</v>
      </c>
      <c r="F1138" s="31" t="s">
        <v>2685</v>
      </c>
      <c r="G1138" s="43" t="s">
        <v>2686</v>
      </c>
      <c r="H1138" s="34">
        <v>2</v>
      </c>
    </row>
    <row r="1139" spans="1:8" ht="25.5" customHeight="1">
      <c r="A1139" s="104"/>
      <c r="B1139" s="97"/>
      <c r="C1139" s="31" t="s">
        <v>4758</v>
      </c>
      <c r="D1139" s="30" t="s">
        <v>3768</v>
      </c>
      <c r="E1139" s="30" t="s">
        <v>4814</v>
      </c>
      <c r="F1139" s="31" t="s">
        <v>2687</v>
      </c>
      <c r="G1139" s="43" t="s">
        <v>2688</v>
      </c>
      <c r="H1139" s="34">
        <v>2</v>
      </c>
    </row>
    <row r="1140" spans="1:8" ht="25.5" customHeight="1">
      <c r="A1140" s="104"/>
      <c r="B1140" s="97"/>
      <c r="C1140" s="31" t="s">
        <v>2689</v>
      </c>
      <c r="D1140" s="30" t="s">
        <v>3769</v>
      </c>
      <c r="E1140" s="30" t="s">
        <v>4814</v>
      </c>
      <c r="F1140" s="31" t="s">
        <v>2690</v>
      </c>
      <c r="G1140" s="43" t="s">
        <v>2691</v>
      </c>
      <c r="H1140" s="34">
        <v>2</v>
      </c>
    </row>
    <row r="1141" spans="1:8" ht="25.5" customHeight="1">
      <c r="A1141" s="104"/>
      <c r="B1141" s="97"/>
      <c r="C1141" s="103" t="s">
        <v>2692</v>
      </c>
      <c r="D1141" s="30" t="s">
        <v>4701</v>
      </c>
      <c r="E1141" s="30"/>
      <c r="F1141" s="31"/>
      <c r="G1141" s="43"/>
      <c r="H1141" s="34">
        <f>SUM(H1142:H1143)</f>
        <v>8</v>
      </c>
    </row>
    <row r="1142" spans="1:8" ht="25.5" customHeight="1">
      <c r="A1142" s="104"/>
      <c r="B1142" s="97"/>
      <c r="C1142" s="103"/>
      <c r="D1142" s="30" t="s">
        <v>3770</v>
      </c>
      <c r="E1142" s="30" t="s">
        <v>4814</v>
      </c>
      <c r="F1142" s="31" t="s">
        <v>2693</v>
      </c>
      <c r="G1142" s="43" t="s">
        <v>2694</v>
      </c>
      <c r="H1142" s="34">
        <v>2</v>
      </c>
    </row>
    <row r="1143" spans="1:8" ht="25.5" customHeight="1">
      <c r="A1143" s="104"/>
      <c r="B1143" s="97"/>
      <c r="C1143" s="103"/>
      <c r="D1143" s="30" t="s">
        <v>3329</v>
      </c>
      <c r="E1143" s="30" t="s">
        <v>4815</v>
      </c>
      <c r="F1143" s="31" t="s">
        <v>2737</v>
      </c>
      <c r="G1143" s="43" t="s">
        <v>2738</v>
      </c>
      <c r="H1143" s="34">
        <v>6</v>
      </c>
    </row>
    <row r="1144" spans="1:8" ht="25.5" customHeight="1">
      <c r="A1144" s="104"/>
      <c r="B1144" s="97"/>
      <c r="C1144" s="31" t="s">
        <v>2695</v>
      </c>
      <c r="D1144" s="30" t="s">
        <v>3771</v>
      </c>
      <c r="E1144" s="30" t="s">
        <v>4814</v>
      </c>
      <c r="F1144" s="31" t="s">
        <v>2696</v>
      </c>
      <c r="G1144" s="43" t="s">
        <v>2697</v>
      </c>
      <c r="H1144" s="34">
        <v>2</v>
      </c>
    </row>
    <row r="1145" spans="1:8" ht="25.5" customHeight="1">
      <c r="A1145" s="104"/>
      <c r="B1145" s="34" t="s">
        <v>2700</v>
      </c>
      <c r="C1145" s="31" t="s">
        <v>2701</v>
      </c>
      <c r="D1145" s="30" t="s">
        <v>3776</v>
      </c>
      <c r="E1145" s="30" t="s">
        <v>4814</v>
      </c>
      <c r="F1145" s="31" t="s">
        <v>2702</v>
      </c>
      <c r="G1145" s="43" t="s">
        <v>2703</v>
      </c>
      <c r="H1145" s="34">
        <v>2</v>
      </c>
    </row>
    <row r="1146" spans="1:8" ht="25.5" customHeight="1">
      <c r="A1146" s="104"/>
      <c r="B1146" s="99" t="s">
        <v>4638</v>
      </c>
      <c r="C1146" s="65" t="s">
        <v>4639</v>
      </c>
      <c r="D1146" s="30"/>
      <c r="E1146" s="30"/>
      <c r="F1146" s="31"/>
      <c r="G1146" s="43"/>
      <c r="H1146" s="34">
        <f>SUM(H1147:H1148,H1149,H1152:H1153)</f>
        <v>12</v>
      </c>
    </row>
    <row r="1147" spans="1:8" ht="25.5" customHeight="1">
      <c r="A1147" s="104"/>
      <c r="B1147" s="99"/>
      <c r="C1147" s="31" t="s">
        <v>4768</v>
      </c>
      <c r="D1147" s="30" t="s">
        <v>3777</v>
      </c>
      <c r="E1147" s="30" t="s">
        <v>4814</v>
      </c>
      <c r="F1147" s="31" t="s">
        <v>2763</v>
      </c>
      <c r="G1147" s="43" t="s">
        <v>2764</v>
      </c>
      <c r="H1147" s="34">
        <v>2</v>
      </c>
    </row>
    <row r="1148" spans="1:8" ht="25.5" customHeight="1">
      <c r="A1148" s="104"/>
      <c r="B1148" s="99"/>
      <c r="C1148" s="31" t="s">
        <v>4769</v>
      </c>
      <c r="D1148" s="30" t="s">
        <v>3778</v>
      </c>
      <c r="E1148" s="30" t="s">
        <v>4814</v>
      </c>
      <c r="F1148" s="31" t="s">
        <v>2765</v>
      </c>
      <c r="G1148" s="43" t="s">
        <v>2766</v>
      </c>
      <c r="H1148" s="34">
        <v>2</v>
      </c>
    </row>
    <row r="1149" spans="1:8" ht="25.5" customHeight="1">
      <c r="A1149" s="104"/>
      <c r="B1149" s="99"/>
      <c r="C1149" s="103" t="s">
        <v>4770</v>
      </c>
      <c r="D1149" s="30" t="s">
        <v>4441</v>
      </c>
      <c r="E1149" s="30"/>
      <c r="F1149" s="31"/>
      <c r="G1149" s="43"/>
      <c r="H1149" s="34">
        <f>SUM(H1150:H1151)</f>
        <v>4</v>
      </c>
    </row>
    <row r="1150" spans="1:8" ht="25.5" customHeight="1">
      <c r="A1150" s="104"/>
      <c r="B1150" s="99"/>
      <c r="C1150" s="103"/>
      <c r="D1150" s="30" t="s">
        <v>3779</v>
      </c>
      <c r="E1150" s="30" t="s">
        <v>4814</v>
      </c>
      <c r="F1150" s="31" t="s">
        <v>2767</v>
      </c>
      <c r="G1150" s="43" t="s">
        <v>2768</v>
      </c>
      <c r="H1150" s="34">
        <v>2</v>
      </c>
    </row>
    <row r="1151" spans="1:8" ht="25.5" customHeight="1">
      <c r="A1151" s="104"/>
      <c r="B1151" s="99"/>
      <c r="C1151" s="103"/>
      <c r="D1151" s="30" t="s">
        <v>3780</v>
      </c>
      <c r="E1151" s="30" t="s">
        <v>4814</v>
      </c>
      <c r="F1151" s="31" t="s">
        <v>2769</v>
      </c>
      <c r="G1151" s="43" t="s">
        <v>2770</v>
      </c>
      <c r="H1151" s="34">
        <v>2</v>
      </c>
    </row>
    <row r="1152" spans="1:8" ht="25.5" customHeight="1">
      <c r="A1152" s="104"/>
      <c r="B1152" s="99"/>
      <c r="C1152" s="82" t="s">
        <v>4829</v>
      </c>
      <c r="D1152" s="30" t="s">
        <v>3781</v>
      </c>
      <c r="E1152" s="30" t="s">
        <v>4814</v>
      </c>
      <c r="F1152" s="31" t="s">
        <v>2771</v>
      </c>
      <c r="G1152" s="43" t="s">
        <v>2772</v>
      </c>
      <c r="H1152" s="34">
        <v>2</v>
      </c>
    </row>
    <row r="1153" spans="1:8" ht="30" customHeight="1">
      <c r="A1153" s="104"/>
      <c r="B1153" s="99"/>
      <c r="C1153" s="31" t="s">
        <v>4771</v>
      </c>
      <c r="D1153" s="30" t="s">
        <v>3782</v>
      </c>
      <c r="E1153" s="30" t="s">
        <v>4814</v>
      </c>
      <c r="F1153" s="31" t="s">
        <v>2773</v>
      </c>
      <c r="G1153" s="43" t="s">
        <v>2774</v>
      </c>
      <c r="H1153" s="34">
        <v>2</v>
      </c>
    </row>
    <row r="1154" spans="1:8" ht="25.5" customHeight="1">
      <c r="A1154" s="104"/>
      <c r="B1154" s="34" t="s">
        <v>150</v>
      </c>
      <c r="C1154" s="64" t="s">
        <v>4767</v>
      </c>
      <c r="D1154" s="30" t="s">
        <v>3758</v>
      </c>
      <c r="E1154" s="30" t="s">
        <v>4814</v>
      </c>
      <c r="F1154" s="31" t="s">
        <v>2761</v>
      </c>
      <c r="G1154" s="43" t="s">
        <v>2762</v>
      </c>
      <c r="H1154" s="34">
        <v>2</v>
      </c>
    </row>
    <row r="1155" spans="1:8" ht="25.5" customHeight="1">
      <c r="A1155" s="104"/>
      <c r="B1155" s="99" t="s">
        <v>4636</v>
      </c>
      <c r="C1155" s="65" t="s">
        <v>4637</v>
      </c>
      <c r="D1155" s="30"/>
      <c r="E1155" s="30"/>
      <c r="F1155" s="31"/>
      <c r="G1155" s="43"/>
      <c r="H1155" s="34">
        <f>SUM(H1156:H1161)</f>
        <v>20</v>
      </c>
    </row>
    <row r="1156" spans="1:8" ht="25.5" customHeight="1">
      <c r="A1156" s="104"/>
      <c r="B1156" s="99"/>
      <c r="C1156" s="31" t="s">
        <v>2748</v>
      </c>
      <c r="D1156" s="30" t="s">
        <v>3219</v>
      </c>
      <c r="E1156" s="30" t="s">
        <v>4815</v>
      </c>
      <c r="F1156" s="31" t="s">
        <v>2749</v>
      </c>
      <c r="G1156" s="43" t="s">
        <v>2750</v>
      </c>
      <c r="H1156" s="34">
        <v>6</v>
      </c>
    </row>
    <row r="1157" spans="1:8" ht="25.5" customHeight="1">
      <c r="A1157" s="104"/>
      <c r="B1157" s="99"/>
      <c r="C1157" s="31" t="s">
        <v>4831</v>
      </c>
      <c r="D1157" s="30" t="s">
        <v>3274</v>
      </c>
      <c r="E1157" s="30" t="s">
        <v>4815</v>
      </c>
      <c r="F1157" s="31" t="s">
        <v>2751</v>
      </c>
      <c r="G1157" s="43" t="s">
        <v>2752</v>
      </c>
      <c r="H1157" s="34">
        <v>6</v>
      </c>
    </row>
    <row r="1158" spans="1:8" ht="25.5" customHeight="1">
      <c r="A1158" s="104"/>
      <c r="B1158" s="99"/>
      <c r="C1158" s="31" t="s">
        <v>4763</v>
      </c>
      <c r="D1158" s="30" t="s">
        <v>3751</v>
      </c>
      <c r="E1158" s="30" t="s">
        <v>4814</v>
      </c>
      <c r="F1158" s="31" t="s">
        <v>2753</v>
      </c>
      <c r="G1158" s="43" t="s">
        <v>2754</v>
      </c>
      <c r="H1158" s="34">
        <v>2</v>
      </c>
    </row>
    <row r="1159" spans="1:8" ht="25.5" customHeight="1">
      <c r="A1159" s="104"/>
      <c r="B1159" s="99"/>
      <c r="C1159" s="31" t="s">
        <v>4764</v>
      </c>
      <c r="D1159" s="30" t="s">
        <v>3752</v>
      </c>
      <c r="E1159" s="30" t="s">
        <v>4814</v>
      </c>
      <c r="F1159" s="31" t="s">
        <v>2755</v>
      </c>
      <c r="G1159" s="43" t="s">
        <v>2756</v>
      </c>
      <c r="H1159" s="34">
        <v>2</v>
      </c>
    </row>
    <row r="1160" spans="1:8" ht="25.5" customHeight="1">
      <c r="A1160" s="104"/>
      <c r="B1160" s="99"/>
      <c r="C1160" s="64" t="s">
        <v>4765</v>
      </c>
      <c r="D1160" s="30" t="s">
        <v>3753</v>
      </c>
      <c r="E1160" s="30" t="s">
        <v>4814</v>
      </c>
      <c r="F1160" s="31" t="s">
        <v>2757</v>
      </c>
      <c r="G1160" s="43" t="s">
        <v>2758</v>
      </c>
      <c r="H1160" s="34">
        <v>2</v>
      </c>
    </row>
    <row r="1161" spans="1:8" ht="25.5" customHeight="1">
      <c r="A1161" s="104"/>
      <c r="B1161" s="99"/>
      <c r="C1161" s="64" t="s">
        <v>4766</v>
      </c>
      <c r="D1161" s="30" t="s">
        <v>3754</v>
      </c>
      <c r="E1161" s="30" t="s">
        <v>4814</v>
      </c>
      <c r="F1161" s="31" t="s">
        <v>2759</v>
      </c>
      <c r="G1161" s="43" t="s">
        <v>2760</v>
      </c>
      <c r="H1161" s="34">
        <v>2</v>
      </c>
    </row>
    <row r="1162" spans="1:8" ht="25.5" customHeight="1">
      <c r="A1162" s="104" t="s">
        <v>4621</v>
      </c>
      <c r="B1162" s="104" t="s">
        <v>153</v>
      </c>
      <c r="C1162" s="104"/>
      <c r="D1162" s="32"/>
      <c r="E1162" s="30"/>
      <c r="F1162" s="31"/>
      <c r="G1162" s="43"/>
      <c r="H1162" s="32">
        <f>SUM(H1163,H1177,H1183,H1189,H1194,H1210,H1219,H1230,H1240,H1245,H1252)</f>
        <v>190</v>
      </c>
    </row>
    <row r="1163" spans="1:8" ht="25.5" customHeight="1">
      <c r="A1163" s="104"/>
      <c r="B1163" s="97" t="s">
        <v>4599</v>
      </c>
      <c r="C1163" s="65" t="s">
        <v>4434</v>
      </c>
      <c r="D1163" s="30"/>
      <c r="E1163" s="30"/>
      <c r="F1163" s="31"/>
      <c r="G1163" s="43"/>
      <c r="H1163" s="30">
        <f>SUM(H1164,H1165,H1168,H1169,H1173,H1176)</f>
        <v>32</v>
      </c>
    </row>
    <row r="1164" spans="1:8" ht="25.5" customHeight="1">
      <c r="A1164" s="104"/>
      <c r="B1164" s="97"/>
      <c r="C1164" s="31" t="s">
        <v>2397</v>
      </c>
      <c r="D1164" s="30" t="s">
        <v>3236</v>
      </c>
      <c r="E1164" s="30" t="s">
        <v>4815</v>
      </c>
      <c r="F1164" s="31" t="s">
        <v>2398</v>
      </c>
      <c r="G1164" s="43" t="s">
        <v>2399</v>
      </c>
      <c r="H1164" s="34">
        <v>6</v>
      </c>
    </row>
    <row r="1165" spans="1:8" ht="25.5" customHeight="1">
      <c r="A1165" s="104"/>
      <c r="B1165" s="97"/>
      <c r="C1165" s="103" t="s">
        <v>2400</v>
      </c>
      <c r="D1165" s="30" t="s">
        <v>4441</v>
      </c>
      <c r="E1165" s="30"/>
      <c r="F1165" s="31"/>
      <c r="G1165" s="43"/>
      <c r="H1165" s="34">
        <f>SUM(H1166:H1167)</f>
        <v>8</v>
      </c>
    </row>
    <row r="1166" spans="1:8" ht="25.5" customHeight="1">
      <c r="A1166" s="104"/>
      <c r="B1166" s="97"/>
      <c r="C1166" s="103"/>
      <c r="D1166" s="30" t="s">
        <v>3270</v>
      </c>
      <c r="E1166" s="30" t="s">
        <v>4815</v>
      </c>
      <c r="F1166" s="31" t="s">
        <v>2400</v>
      </c>
      <c r="G1166" s="43" t="s">
        <v>2401</v>
      </c>
      <c r="H1166" s="34">
        <v>6</v>
      </c>
    </row>
    <row r="1167" spans="1:8" ht="25.5" customHeight="1">
      <c r="A1167" s="104"/>
      <c r="B1167" s="97"/>
      <c r="C1167" s="103"/>
      <c r="D1167" s="30" t="s">
        <v>4201</v>
      </c>
      <c r="E1167" s="30" t="s">
        <v>4814</v>
      </c>
      <c r="F1167" s="31" t="s">
        <v>2417</v>
      </c>
      <c r="G1167" s="43" t="s">
        <v>2418</v>
      </c>
      <c r="H1167" s="34">
        <v>2</v>
      </c>
    </row>
    <row r="1168" spans="1:8" ht="25.5" customHeight="1">
      <c r="A1168" s="104"/>
      <c r="B1168" s="97"/>
      <c r="C1168" s="31" t="s">
        <v>2402</v>
      </c>
      <c r="D1168" s="30" t="s">
        <v>3382</v>
      </c>
      <c r="E1168" s="30" t="s">
        <v>4815</v>
      </c>
      <c r="F1168" s="31" t="s">
        <v>2403</v>
      </c>
      <c r="G1168" s="43" t="s">
        <v>2404</v>
      </c>
      <c r="H1168" s="34">
        <v>6</v>
      </c>
    </row>
    <row r="1169" spans="1:8" ht="25.5" customHeight="1">
      <c r="A1169" s="104"/>
      <c r="B1169" s="97"/>
      <c r="C1169" s="103" t="s">
        <v>2405</v>
      </c>
      <c r="D1169" s="30" t="s">
        <v>4441</v>
      </c>
      <c r="E1169" s="30"/>
      <c r="F1169" s="31"/>
      <c r="G1169" s="43"/>
      <c r="H1169" s="34">
        <f>SUM(H1170:H1172)</f>
        <v>6</v>
      </c>
    </row>
    <row r="1170" spans="1:8" ht="25.5" customHeight="1">
      <c r="A1170" s="104"/>
      <c r="B1170" s="97"/>
      <c r="C1170" s="103"/>
      <c r="D1170" s="30" t="s">
        <v>4083</v>
      </c>
      <c r="E1170" s="30" t="s">
        <v>4814</v>
      </c>
      <c r="F1170" s="31" t="s">
        <v>2406</v>
      </c>
      <c r="G1170" s="43" t="s">
        <v>2407</v>
      </c>
      <c r="H1170" s="34">
        <v>2</v>
      </c>
    </row>
    <row r="1171" spans="1:8" ht="25.5" customHeight="1">
      <c r="A1171" s="104"/>
      <c r="B1171" s="97"/>
      <c r="C1171" s="103"/>
      <c r="D1171" s="30" t="s">
        <v>4199</v>
      </c>
      <c r="E1171" s="30" t="s">
        <v>4814</v>
      </c>
      <c r="F1171" s="31" t="s">
        <v>2415</v>
      </c>
      <c r="G1171" s="43" t="s">
        <v>2416</v>
      </c>
      <c r="H1171" s="34">
        <v>2</v>
      </c>
    </row>
    <row r="1172" spans="1:8" ht="25.5" customHeight="1">
      <c r="A1172" s="104"/>
      <c r="B1172" s="97"/>
      <c r="C1172" s="103"/>
      <c r="D1172" s="30" t="s">
        <v>4208</v>
      </c>
      <c r="E1172" s="30" t="s">
        <v>4814</v>
      </c>
      <c r="F1172" s="31" t="s">
        <v>2419</v>
      </c>
      <c r="G1172" s="43" t="s">
        <v>2420</v>
      </c>
      <c r="H1172" s="34">
        <v>2</v>
      </c>
    </row>
    <row r="1173" spans="1:8" ht="25.5" customHeight="1">
      <c r="A1173" s="104"/>
      <c r="B1173" s="97"/>
      <c r="C1173" s="103" t="s">
        <v>4830</v>
      </c>
      <c r="D1173" s="30" t="s">
        <v>4441</v>
      </c>
      <c r="E1173" s="30"/>
      <c r="F1173" s="31"/>
      <c r="G1173" s="43"/>
      <c r="H1173" s="34">
        <f>SUM(H1174:H1175)</f>
        <v>4</v>
      </c>
    </row>
    <row r="1174" spans="1:8" ht="25.5" customHeight="1">
      <c r="A1174" s="104"/>
      <c r="B1174" s="97"/>
      <c r="C1174" s="103"/>
      <c r="D1174" s="30" t="s">
        <v>4196</v>
      </c>
      <c r="E1174" s="30" t="s">
        <v>4814</v>
      </c>
      <c r="F1174" s="31" t="s">
        <v>2408</v>
      </c>
      <c r="G1174" s="43" t="s">
        <v>2409</v>
      </c>
      <c r="H1174" s="34">
        <v>2</v>
      </c>
    </row>
    <row r="1175" spans="1:8" ht="25.5" customHeight="1">
      <c r="A1175" s="104"/>
      <c r="B1175" s="97"/>
      <c r="C1175" s="103"/>
      <c r="D1175" s="30" t="s">
        <v>4220</v>
      </c>
      <c r="E1175" s="30" t="s">
        <v>4814</v>
      </c>
      <c r="F1175" s="31" t="s">
        <v>2424</v>
      </c>
      <c r="G1175" s="43" t="s">
        <v>2425</v>
      </c>
      <c r="H1175" s="34">
        <v>2</v>
      </c>
    </row>
    <row r="1176" spans="1:8" ht="25.5" customHeight="1">
      <c r="A1176" s="104"/>
      <c r="B1176" s="97"/>
      <c r="C1176" s="31" t="s">
        <v>2421</v>
      </c>
      <c r="D1176" s="30" t="s">
        <v>4213</v>
      </c>
      <c r="E1176" s="30" t="s">
        <v>4814</v>
      </c>
      <c r="F1176" s="31" t="s">
        <v>2422</v>
      </c>
      <c r="G1176" s="43" t="s">
        <v>2423</v>
      </c>
      <c r="H1176" s="34">
        <v>2</v>
      </c>
    </row>
    <row r="1177" spans="1:8" ht="25.5" customHeight="1">
      <c r="A1177" s="104"/>
      <c r="B1177" s="99" t="s">
        <v>4603</v>
      </c>
      <c r="C1177" s="65" t="s">
        <v>4700</v>
      </c>
      <c r="D1177" s="30"/>
      <c r="E1177" s="30"/>
      <c r="F1177" s="31"/>
      <c r="G1177" s="43"/>
      <c r="H1177" s="34">
        <f>SUM(H1178,H1179)</f>
        <v>12</v>
      </c>
    </row>
    <row r="1178" spans="1:8" ht="25.5" customHeight="1">
      <c r="A1178" s="104"/>
      <c r="B1178" s="99"/>
      <c r="C1178" s="31" t="s">
        <v>2441</v>
      </c>
      <c r="D1178" s="30" t="s">
        <v>4189</v>
      </c>
      <c r="E1178" s="30" t="s">
        <v>4814</v>
      </c>
      <c r="F1178" s="31" t="s">
        <v>2442</v>
      </c>
      <c r="G1178" s="43" t="s">
        <v>2443</v>
      </c>
      <c r="H1178" s="34">
        <v>2</v>
      </c>
    </row>
    <row r="1179" spans="1:8" ht="25.5" customHeight="1">
      <c r="A1179" s="104"/>
      <c r="B1179" s="99"/>
      <c r="C1179" s="103" t="s">
        <v>2410</v>
      </c>
      <c r="D1179" s="30" t="s">
        <v>4441</v>
      </c>
      <c r="E1179" s="30"/>
      <c r="F1179" s="31"/>
      <c r="G1179" s="43"/>
      <c r="H1179" s="34">
        <f>SUM(H1180:H1182)</f>
        <v>10</v>
      </c>
    </row>
    <row r="1180" spans="1:8" ht="25.5" customHeight="1">
      <c r="A1180" s="104"/>
      <c r="B1180" s="99"/>
      <c r="C1180" s="103"/>
      <c r="D1180" s="30" t="s">
        <v>4197</v>
      </c>
      <c r="E1180" s="30" t="s">
        <v>4814</v>
      </c>
      <c r="F1180" s="31" t="s">
        <v>2411</v>
      </c>
      <c r="G1180" s="43" t="s">
        <v>2412</v>
      </c>
      <c r="H1180" s="34">
        <v>2</v>
      </c>
    </row>
    <row r="1181" spans="1:8" ht="25.5" customHeight="1">
      <c r="A1181" s="104"/>
      <c r="B1181" s="99"/>
      <c r="C1181" s="103"/>
      <c r="D1181" s="30" t="s">
        <v>4198</v>
      </c>
      <c r="E1181" s="30" t="s">
        <v>4814</v>
      </c>
      <c r="F1181" s="31" t="s">
        <v>2413</v>
      </c>
      <c r="G1181" s="43" t="s">
        <v>2414</v>
      </c>
      <c r="H1181" s="34">
        <v>2</v>
      </c>
    </row>
    <row r="1182" spans="1:8" ht="25.5" customHeight="1">
      <c r="A1182" s="104"/>
      <c r="B1182" s="99"/>
      <c r="C1182" s="103"/>
      <c r="D1182" s="30" t="s">
        <v>3289</v>
      </c>
      <c r="E1182" s="30" t="s">
        <v>4815</v>
      </c>
      <c r="F1182" s="31" t="s">
        <v>2439</v>
      </c>
      <c r="G1182" s="43" t="s">
        <v>2440</v>
      </c>
      <c r="H1182" s="34">
        <v>6</v>
      </c>
    </row>
    <row r="1183" spans="1:8" ht="25.5" customHeight="1">
      <c r="A1183" s="104"/>
      <c r="B1183" s="99" t="s">
        <v>4614</v>
      </c>
      <c r="C1183" s="65" t="s">
        <v>4615</v>
      </c>
      <c r="D1183" s="30"/>
      <c r="E1183" s="30"/>
      <c r="F1183" s="31"/>
      <c r="G1183" s="43"/>
      <c r="H1183" s="34">
        <f>SUM(H1184:H1188)</f>
        <v>18</v>
      </c>
    </row>
    <row r="1184" spans="1:8" ht="25.5" customHeight="1">
      <c r="A1184" s="104"/>
      <c r="B1184" s="99"/>
      <c r="C1184" s="31" t="s">
        <v>4750</v>
      </c>
      <c r="D1184" s="30" t="s">
        <v>3232</v>
      </c>
      <c r="E1184" s="30" t="s">
        <v>4815</v>
      </c>
      <c r="F1184" s="31" t="s">
        <v>2544</v>
      </c>
      <c r="G1184" s="43" t="s">
        <v>2545</v>
      </c>
      <c r="H1184" s="34">
        <v>6</v>
      </c>
    </row>
    <row r="1185" spans="1:8" ht="25.5" customHeight="1">
      <c r="A1185" s="104"/>
      <c r="B1185" s="99"/>
      <c r="C1185" s="31" t="s">
        <v>2546</v>
      </c>
      <c r="D1185" s="30" t="s">
        <v>3378</v>
      </c>
      <c r="E1185" s="30" t="s">
        <v>4815</v>
      </c>
      <c r="F1185" s="31" t="s">
        <v>2547</v>
      </c>
      <c r="G1185" s="43" t="s">
        <v>2548</v>
      </c>
      <c r="H1185" s="34">
        <v>6</v>
      </c>
    </row>
    <row r="1186" spans="1:8" ht="25.5" customHeight="1">
      <c r="A1186" s="104"/>
      <c r="B1186" s="99"/>
      <c r="C1186" s="31" t="s">
        <v>2549</v>
      </c>
      <c r="D1186" s="30" t="s">
        <v>4175</v>
      </c>
      <c r="E1186" s="30" t="s">
        <v>4814</v>
      </c>
      <c r="F1186" s="31" t="s">
        <v>2550</v>
      </c>
      <c r="G1186" s="43" t="s">
        <v>2551</v>
      </c>
      <c r="H1186" s="34">
        <v>2</v>
      </c>
    </row>
    <row r="1187" spans="1:8" ht="25.5" customHeight="1">
      <c r="A1187" s="104"/>
      <c r="B1187" s="99"/>
      <c r="C1187" s="31" t="s">
        <v>2552</v>
      </c>
      <c r="D1187" s="30" t="s">
        <v>4182</v>
      </c>
      <c r="E1187" s="30" t="s">
        <v>4814</v>
      </c>
      <c r="F1187" s="31" t="s">
        <v>2553</v>
      </c>
      <c r="G1187" s="43" t="s">
        <v>2554</v>
      </c>
      <c r="H1187" s="34">
        <v>2</v>
      </c>
    </row>
    <row r="1188" spans="1:8" ht="25.5" customHeight="1">
      <c r="A1188" s="104"/>
      <c r="B1188" s="99"/>
      <c r="C1188" s="31" t="s">
        <v>4751</v>
      </c>
      <c r="D1188" s="30" t="s">
        <v>4190</v>
      </c>
      <c r="E1188" s="30" t="s">
        <v>4814</v>
      </c>
      <c r="F1188" s="31" t="s">
        <v>2555</v>
      </c>
      <c r="G1188" s="43" t="s">
        <v>2556</v>
      </c>
      <c r="H1188" s="34">
        <v>2</v>
      </c>
    </row>
    <row r="1189" spans="1:8" ht="25.5" customHeight="1">
      <c r="A1189" s="104"/>
      <c r="B1189" s="99" t="s">
        <v>4618</v>
      </c>
      <c r="C1189" s="65" t="s">
        <v>4619</v>
      </c>
      <c r="D1189" s="30"/>
      <c r="E1189" s="30"/>
      <c r="F1189" s="64"/>
      <c r="G1189" s="43"/>
      <c r="H1189" s="34">
        <f>SUM(H1190,H1191)</f>
        <v>6</v>
      </c>
    </row>
    <row r="1190" spans="1:8" ht="25.5" customHeight="1">
      <c r="A1190" s="104"/>
      <c r="B1190" s="99"/>
      <c r="C1190" s="31" t="s">
        <v>2577</v>
      </c>
      <c r="D1190" s="30" t="s">
        <v>4167</v>
      </c>
      <c r="E1190" s="30" t="s">
        <v>4814</v>
      </c>
      <c r="F1190" s="31" t="s">
        <v>2578</v>
      </c>
      <c r="G1190" s="43" t="s">
        <v>2579</v>
      </c>
      <c r="H1190" s="34">
        <v>2</v>
      </c>
    </row>
    <row r="1191" spans="1:8" ht="25.5" customHeight="1">
      <c r="A1191" s="104"/>
      <c r="B1191" s="99"/>
      <c r="C1191" s="103" t="s">
        <v>2580</v>
      </c>
      <c r="D1191" s="30" t="s">
        <v>4441</v>
      </c>
      <c r="E1191" s="30"/>
      <c r="F1191" s="31"/>
      <c r="G1191" s="43"/>
      <c r="H1191" s="34">
        <f>SUM(H1192:H1193)</f>
        <v>4</v>
      </c>
    </row>
    <row r="1192" spans="1:8" ht="25.5" customHeight="1">
      <c r="A1192" s="104"/>
      <c r="B1192" s="99"/>
      <c r="C1192" s="103"/>
      <c r="D1192" s="30" t="s">
        <v>4171</v>
      </c>
      <c r="E1192" s="30" t="s">
        <v>4814</v>
      </c>
      <c r="F1192" s="31" t="s">
        <v>2581</v>
      </c>
      <c r="G1192" s="43" t="s">
        <v>2582</v>
      </c>
      <c r="H1192" s="34">
        <v>2</v>
      </c>
    </row>
    <row r="1193" spans="1:8" ht="25.5" customHeight="1">
      <c r="A1193" s="104"/>
      <c r="B1193" s="99"/>
      <c r="C1193" s="103"/>
      <c r="D1193" s="30" t="s">
        <v>4214</v>
      </c>
      <c r="E1193" s="30" t="s">
        <v>4814</v>
      </c>
      <c r="F1193" s="31" t="s">
        <v>2583</v>
      </c>
      <c r="G1193" s="43" t="s">
        <v>2584</v>
      </c>
      <c r="H1193" s="34">
        <v>2</v>
      </c>
    </row>
    <row r="1194" spans="1:8" ht="25.5" customHeight="1">
      <c r="A1194" s="104"/>
      <c r="B1194" s="99" t="s">
        <v>4606</v>
      </c>
      <c r="C1194" s="65" t="s">
        <v>4607</v>
      </c>
      <c r="D1194" s="30"/>
      <c r="E1194" s="30"/>
      <c r="F1194" s="64"/>
      <c r="G1194" s="43"/>
      <c r="H1194" s="34">
        <f>SUM(H1195:H1198,H1199,H1202:H1204,H1205,H1208:H1209)</f>
        <v>30</v>
      </c>
    </row>
    <row r="1195" spans="1:8" ht="25.5" customHeight="1">
      <c r="A1195" s="104"/>
      <c r="B1195" s="99"/>
      <c r="C1195" s="31" t="s">
        <v>2454</v>
      </c>
      <c r="D1195" s="30" t="s">
        <v>3300</v>
      </c>
      <c r="E1195" s="30" t="s">
        <v>4815</v>
      </c>
      <c r="F1195" s="31" t="s">
        <v>2455</v>
      </c>
      <c r="G1195" s="43" t="s">
        <v>2456</v>
      </c>
      <c r="H1195" s="34">
        <v>6</v>
      </c>
    </row>
    <row r="1196" spans="1:8" ht="25.5" customHeight="1">
      <c r="A1196" s="104"/>
      <c r="B1196" s="99"/>
      <c r="C1196" s="31" t="s">
        <v>2457</v>
      </c>
      <c r="D1196" s="30" t="s">
        <v>4166</v>
      </c>
      <c r="E1196" s="30" t="s">
        <v>4814</v>
      </c>
      <c r="F1196" s="31" t="s">
        <v>2458</v>
      </c>
      <c r="G1196" s="43" t="s">
        <v>2459</v>
      </c>
      <c r="H1196" s="34">
        <v>2</v>
      </c>
    </row>
    <row r="1197" spans="1:8" ht="25.5" customHeight="1">
      <c r="A1197" s="104"/>
      <c r="B1197" s="99"/>
      <c r="C1197" s="31" t="s">
        <v>2460</v>
      </c>
      <c r="D1197" s="30" t="s">
        <v>4169</v>
      </c>
      <c r="E1197" s="30" t="s">
        <v>4814</v>
      </c>
      <c r="F1197" s="31" t="s">
        <v>2461</v>
      </c>
      <c r="G1197" s="43" t="s">
        <v>2462</v>
      </c>
      <c r="H1197" s="34">
        <v>2</v>
      </c>
    </row>
    <row r="1198" spans="1:8" ht="25.5" customHeight="1">
      <c r="A1198" s="104"/>
      <c r="B1198" s="99"/>
      <c r="C1198" s="31" t="s">
        <v>2463</v>
      </c>
      <c r="D1198" s="30" t="s">
        <v>4174</v>
      </c>
      <c r="E1198" s="30" t="s">
        <v>4814</v>
      </c>
      <c r="F1198" s="31" t="s">
        <v>2464</v>
      </c>
      <c r="G1198" s="43" t="s">
        <v>2465</v>
      </c>
      <c r="H1198" s="34">
        <v>2</v>
      </c>
    </row>
    <row r="1199" spans="1:8" ht="25.5" customHeight="1">
      <c r="A1199" s="104"/>
      <c r="B1199" s="99"/>
      <c r="C1199" s="103" t="s">
        <v>2466</v>
      </c>
      <c r="D1199" s="30" t="s">
        <v>4441</v>
      </c>
      <c r="E1199" s="30"/>
      <c r="F1199" s="31"/>
      <c r="G1199" s="43"/>
      <c r="H1199" s="34">
        <f>SUM(H1200:H1201)</f>
        <v>4</v>
      </c>
    </row>
    <row r="1200" spans="1:8" ht="25.5" customHeight="1">
      <c r="A1200" s="104"/>
      <c r="B1200" s="99"/>
      <c r="C1200" s="103"/>
      <c r="D1200" s="30" t="s">
        <v>4181</v>
      </c>
      <c r="E1200" s="30" t="s">
        <v>4814</v>
      </c>
      <c r="F1200" s="31" t="s">
        <v>2467</v>
      </c>
      <c r="G1200" s="43" t="s">
        <v>2468</v>
      </c>
      <c r="H1200" s="34">
        <v>2</v>
      </c>
    </row>
    <row r="1201" spans="1:8" ht="25.5" customHeight="1">
      <c r="A1201" s="104"/>
      <c r="B1201" s="99"/>
      <c r="C1201" s="103"/>
      <c r="D1201" s="30" t="s">
        <v>4186</v>
      </c>
      <c r="E1201" s="30" t="s">
        <v>4814</v>
      </c>
      <c r="F1201" s="31" t="s">
        <v>2472</v>
      </c>
      <c r="G1201" s="43" t="s">
        <v>2473</v>
      </c>
      <c r="H1201" s="34">
        <v>2</v>
      </c>
    </row>
    <row r="1202" spans="1:8" ht="25.5" customHeight="1">
      <c r="A1202" s="104"/>
      <c r="B1202" s="99"/>
      <c r="C1202" s="31" t="s">
        <v>2469</v>
      </c>
      <c r="D1202" s="30" t="s">
        <v>4184</v>
      </c>
      <c r="E1202" s="30" t="s">
        <v>4814</v>
      </c>
      <c r="F1202" s="31" t="s">
        <v>2470</v>
      </c>
      <c r="G1202" s="43" t="s">
        <v>2471</v>
      </c>
      <c r="H1202" s="34">
        <v>2</v>
      </c>
    </row>
    <row r="1203" spans="1:8" ht="25.5" customHeight="1">
      <c r="A1203" s="104"/>
      <c r="B1203" s="99"/>
      <c r="C1203" s="31" t="s">
        <v>2474</v>
      </c>
      <c r="D1203" s="30" t="s">
        <v>4195</v>
      </c>
      <c r="E1203" s="30" t="s">
        <v>4814</v>
      </c>
      <c r="F1203" s="31" t="s">
        <v>2475</v>
      </c>
      <c r="G1203" s="43" t="s">
        <v>2476</v>
      </c>
      <c r="H1203" s="34">
        <v>2</v>
      </c>
    </row>
    <row r="1204" spans="1:8" ht="25.5" customHeight="1">
      <c r="A1204" s="104"/>
      <c r="B1204" s="99"/>
      <c r="C1204" s="31" t="s">
        <v>2477</v>
      </c>
      <c r="D1204" s="30" t="s">
        <v>4202</v>
      </c>
      <c r="E1204" s="30" t="s">
        <v>4814</v>
      </c>
      <c r="F1204" s="31" t="s">
        <v>2478</v>
      </c>
      <c r="G1204" s="43" t="s">
        <v>2479</v>
      </c>
      <c r="H1204" s="34">
        <v>2</v>
      </c>
    </row>
    <row r="1205" spans="1:8" ht="25.5" customHeight="1">
      <c r="A1205" s="104"/>
      <c r="B1205" s="99"/>
      <c r="C1205" s="103" t="s">
        <v>2480</v>
      </c>
      <c r="D1205" s="30" t="s">
        <v>4441</v>
      </c>
      <c r="E1205" s="30"/>
      <c r="F1205" s="31"/>
      <c r="G1205" s="43"/>
      <c r="H1205" s="34">
        <f>SUM(H1206:H1207)</f>
        <v>4</v>
      </c>
    </row>
    <row r="1206" spans="1:8" ht="25.5" customHeight="1">
      <c r="A1206" s="104"/>
      <c r="B1206" s="99"/>
      <c r="C1206" s="103"/>
      <c r="D1206" s="30" t="s">
        <v>4204</v>
      </c>
      <c r="E1206" s="30" t="s">
        <v>4814</v>
      </c>
      <c r="F1206" s="31" t="s">
        <v>2481</v>
      </c>
      <c r="G1206" s="43" t="s">
        <v>2482</v>
      </c>
      <c r="H1206" s="34">
        <v>2</v>
      </c>
    </row>
    <row r="1207" spans="1:8" ht="25.5" customHeight="1">
      <c r="A1207" s="104"/>
      <c r="B1207" s="99"/>
      <c r="C1207" s="103"/>
      <c r="D1207" s="30" t="s">
        <v>4222</v>
      </c>
      <c r="E1207" s="30" t="s">
        <v>4814</v>
      </c>
      <c r="F1207" s="31" t="s">
        <v>2489</v>
      </c>
      <c r="G1207" s="43" t="s">
        <v>2490</v>
      </c>
      <c r="H1207" s="34">
        <v>2</v>
      </c>
    </row>
    <row r="1208" spans="1:8" ht="25.5" customHeight="1">
      <c r="A1208" s="104"/>
      <c r="B1208" s="99"/>
      <c r="C1208" s="31" t="s">
        <v>2483</v>
      </c>
      <c r="D1208" s="30" t="s">
        <v>4211</v>
      </c>
      <c r="E1208" s="30" t="s">
        <v>4814</v>
      </c>
      <c r="F1208" s="31" t="s">
        <v>2484</v>
      </c>
      <c r="G1208" s="43" t="s">
        <v>2485</v>
      </c>
      <c r="H1208" s="34">
        <v>2</v>
      </c>
    </row>
    <row r="1209" spans="1:8" ht="25.5" customHeight="1">
      <c r="A1209" s="104"/>
      <c r="B1209" s="99"/>
      <c r="C1209" s="31" t="s">
        <v>2486</v>
      </c>
      <c r="D1209" s="30" t="s">
        <v>4215</v>
      </c>
      <c r="E1209" s="30" t="s">
        <v>4814</v>
      </c>
      <c r="F1209" s="31" t="s">
        <v>2487</v>
      </c>
      <c r="G1209" s="43" t="s">
        <v>2488</v>
      </c>
      <c r="H1209" s="34">
        <v>2</v>
      </c>
    </row>
    <row r="1210" spans="1:8" ht="25.5" customHeight="1">
      <c r="A1210" s="104"/>
      <c r="B1210" s="99" t="s">
        <v>4616</v>
      </c>
      <c r="C1210" s="65" t="s">
        <v>4617</v>
      </c>
      <c r="D1210" s="30"/>
      <c r="E1210" s="30"/>
      <c r="F1210" s="31"/>
      <c r="G1210" s="43"/>
      <c r="H1210" s="34">
        <f>SUM(H1211:H1215,H1216)</f>
        <v>18</v>
      </c>
    </row>
    <row r="1211" spans="1:8" ht="25.5" customHeight="1">
      <c r="A1211" s="104"/>
      <c r="B1211" s="99"/>
      <c r="C1211" s="64" t="s">
        <v>2557</v>
      </c>
      <c r="D1211" s="30" t="s">
        <v>3221</v>
      </c>
      <c r="E1211" s="34" t="s">
        <v>4815</v>
      </c>
      <c r="F1211" s="31" t="s">
        <v>2558</v>
      </c>
      <c r="G1211" s="43" t="s">
        <v>2559</v>
      </c>
      <c r="H1211" s="34">
        <v>6</v>
      </c>
    </row>
    <row r="1212" spans="1:8" ht="25.5" customHeight="1">
      <c r="A1212" s="104"/>
      <c r="B1212" s="99"/>
      <c r="C1212" s="31" t="s">
        <v>2560</v>
      </c>
      <c r="D1212" s="30" t="s">
        <v>4177</v>
      </c>
      <c r="E1212" s="30" t="s">
        <v>4814</v>
      </c>
      <c r="F1212" s="64" t="s">
        <v>2561</v>
      </c>
      <c r="G1212" s="43" t="s">
        <v>2562</v>
      </c>
      <c r="H1212" s="34">
        <v>2</v>
      </c>
    </row>
    <row r="1213" spans="1:8" ht="25.5" customHeight="1">
      <c r="A1213" s="104"/>
      <c r="B1213" s="99"/>
      <c r="C1213" s="31" t="s">
        <v>2563</v>
      </c>
      <c r="D1213" s="30" t="s">
        <v>4179</v>
      </c>
      <c r="E1213" s="30" t="s">
        <v>4814</v>
      </c>
      <c r="F1213" s="64" t="s">
        <v>2564</v>
      </c>
      <c r="G1213" s="43" t="s">
        <v>2565</v>
      </c>
      <c r="H1213" s="34">
        <v>2</v>
      </c>
    </row>
    <row r="1214" spans="1:8" ht="25.5" customHeight="1">
      <c r="A1214" s="104"/>
      <c r="B1214" s="99"/>
      <c r="C1214" s="31" t="s">
        <v>2566</v>
      </c>
      <c r="D1214" s="30" t="s">
        <v>4194</v>
      </c>
      <c r="E1214" s="30" t="s">
        <v>4814</v>
      </c>
      <c r="F1214" s="64" t="s">
        <v>2567</v>
      </c>
      <c r="G1214" s="43" t="s">
        <v>2568</v>
      </c>
      <c r="H1214" s="34">
        <v>2</v>
      </c>
    </row>
    <row r="1215" spans="1:8" ht="25.5" customHeight="1">
      <c r="A1215" s="104"/>
      <c r="B1215" s="99"/>
      <c r="C1215" s="31" t="s">
        <v>2569</v>
      </c>
      <c r="D1215" s="30" t="s">
        <v>4200</v>
      </c>
      <c r="E1215" s="30" t="s">
        <v>4814</v>
      </c>
      <c r="F1215" s="64" t="s">
        <v>2570</v>
      </c>
      <c r="G1215" s="43" t="s">
        <v>2571</v>
      </c>
      <c r="H1215" s="34">
        <v>2</v>
      </c>
    </row>
    <row r="1216" spans="1:8" ht="25.5" customHeight="1">
      <c r="A1216" s="104"/>
      <c r="B1216" s="99"/>
      <c r="C1216" s="103" t="s">
        <v>2572</v>
      </c>
      <c r="D1216" s="30" t="s">
        <v>4441</v>
      </c>
      <c r="E1216" s="30"/>
      <c r="F1216" s="64"/>
      <c r="G1216" s="43"/>
      <c r="H1216" s="34">
        <f>SUM(H1217:H1218)</f>
        <v>4</v>
      </c>
    </row>
    <row r="1217" spans="1:8" ht="25.5" customHeight="1">
      <c r="A1217" s="104"/>
      <c r="B1217" s="99"/>
      <c r="C1217" s="103"/>
      <c r="D1217" s="30" t="s">
        <v>4209</v>
      </c>
      <c r="E1217" s="30" t="s">
        <v>4814</v>
      </c>
      <c r="F1217" s="64" t="s">
        <v>2573</v>
      </c>
      <c r="G1217" s="43" t="s">
        <v>2574</v>
      </c>
      <c r="H1217" s="34">
        <v>2</v>
      </c>
    </row>
    <row r="1218" spans="1:8" ht="25.5" customHeight="1">
      <c r="A1218" s="104"/>
      <c r="B1218" s="99"/>
      <c r="C1218" s="103"/>
      <c r="D1218" s="30" t="s">
        <v>4212</v>
      </c>
      <c r="E1218" s="30" t="s">
        <v>4814</v>
      </c>
      <c r="F1218" s="64" t="s">
        <v>2575</v>
      </c>
      <c r="G1218" s="43" t="s">
        <v>2576</v>
      </c>
      <c r="H1218" s="34">
        <v>2</v>
      </c>
    </row>
    <row r="1219" spans="1:8" ht="25.5" customHeight="1">
      <c r="A1219" s="104"/>
      <c r="B1219" s="99" t="s">
        <v>4608</v>
      </c>
      <c r="C1219" s="65" t="s">
        <v>4609</v>
      </c>
      <c r="D1219" s="30"/>
      <c r="E1219" s="30"/>
      <c r="F1219" s="31"/>
      <c r="G1219" s="43"/>
      <c r="H1219" s="34">
        <f>SUM(H1220,H1223,H1224,H1227:H1229)</f>
        <v>16</v>
      </c>
    </row>
    <row r="1220" spans="1:8" ht="25.5" customHeight="1">
      <c r="A1220" s="104"/>
      <c r="B1220" s="99"/>
      <c r="C1220" s="103" t="s">
        <v>2491</v>
      </c>
      <c r="D1220" s="30" t="s">
        <v>4441</v>
      </c>
      <c r="E1220" s="30"/>
      <c r="F1220" s="31"/>
      <c r="G1220" s="43"/>
      <c r="H1220" s="34">
        <f>SUM(H1221:H1222)</f>
        <v>4</v>
      </c>
    </row>
    <row r="1221" spans="1:8" ht="25.5" customHeight="1">
      <c r="A1221" s="104"/>
      <c r="B1221" s="99"/>
      <c r="C1221" s="103"/>
      <c r="D1221" s="30" t="s">
        <v>4168</v>
      </c>
      <c r="E1221" s="30" t="s">
        <v>4814</v>
      </c>
      <c r="F1221" s="31" t="s">
        <v>2492</v>
      </c>
      <c r="G1221" s="43" t="s">
        <v>2493</v>
      </c>
      <c r="H1221" s="34">
        <v>2</v>
      </c>
    </row>
    <row r="1222" spans="1:8" ht="25.5" customHeight="1">
      <c r="A1222" s="104"/>
      <c r="B1222" s="99"/>
      <c r="C1222" s="103"/>
      <c r="D1222" s="30" t="s">
        <v>4170</v>
      </c>
      <c r="E1222" s="30" t="s">
        <v>4814</v>
      </c>
      <c r="F1222" s="31" t="s">
        <v>2494</v>
      </c>
      <c r="G1222" s="43" t="s">
        <v>2495</v>
      </c>
      <c r="H1222" s="34">
        <v>2</v>
      </c>
    </row>
    <row r="1223" spans="1:8" ht="25.5" customHeight="1">
      <c r="A1223" s="104"/>
      <c r="B1223" s="99"/>
      <c r="C1223" s="31" t="s">
        <v>2496</v>
      </c>
      <c r="D1223" s="30" t="s">
        <v>4172</v>
      </c>
      <c r="E1223" s="30" t="s">
        <v>4814</v>
      </c>
      <c r="F1223" s="31" t="s">
        <v>2497</v>
      </c>
      <c r="G1223" s="43" t="s">
        <v>2498</v>
      </c>
      <c r="H1223" s="34">
        <v>2</v>
      </c>
    </row>
    <row r="1224" spans="1:8" ht="25.5" customHeight="1">
      <c r="A1224" s="104"/>
      <c r="B1224" s="99"/>
      <c r="C1224" s="103" t="s">
        <v>2499</v>
      </c>
      <c r="D1224" s="30" t="s">
        <v>4441</v>
      </c>
      <c r="E1224" s="30"/>
      <c r="F1224" s="31"/>
      <c r="G1224" s="43"/>
      <c r="H1224" s="34">
        <f>SUM(H1225:H1226)</f>
        <v>4</v>
      </c>
    </row>
    <row r="1225" spans="1:8" ht="25.5" customHeight="1">
      <c r="A1225" s="104"/>
      <c r="B1225" s="99"/>
      <c r="C1225" s="103"/>
      <c r="D1225" s="30" t="s">
        <v>4178</v>
      </c>
      <c r="E1225" s="30" t="s">
        <v>4814</v>
      </c>
      <c r="F1225" s="31" t="s">
        <v>2500</v>
      </c>
      <c r="G1225" s="43" t="s">
        <v>2501</v>
      </c>
      <c r="H1225" s="34">
        <v>2</v>
      </c>
    </row>
    <row r="1226" spans="1:8" ht="25.5" customHeight="1">
      <c r="A1226" s="104"/>
      <c r="B1226" s="99"/>
      <c r="C1226" s="103"/>
      <c r="D1226" s="30" t="s">
        <v>4192</v>
      </c>
      <c r="E1226" s="30" t="s">
        <v>4814</v>
      </c>
      <c r="F1226" s="31" t="s">
        <v>2505</v>
      </c>
      <c r="G1226" s="43" t="s">
        <v>2506</v>
      </c>
      <c r="H1226" s="34">
        <v>2</v>
      </c>
    </row>
    <row r="1227" spans="1:8" ht="25.5" customHeight="1">
      <c r="A1227" s="104"/>
      <c r="B1227" s="99"/>
      <c r="C1227" s="31" t="s">
        <v>2502</v>
      </c>
      <c r="D1227" s="30" t="s">
        <v>4191</v>
      </c>
      <c r="E1227" s="30" t="s">
        <v>4814</v>
      </c>
      <c r="F1227" s="31" t="s">
        <v>2503</v>
      </c>
      <c r="G1227" s="43" t="s">
        <v>2504</v>
      </c>
      <c r="H1227" s="34">
        <v>2</v>
      </c>
    </row>
    <row r="1228" spans="1:8" ht="25.5" customHeight="1">
      <c r="A1228" s="104"/>
      <c r="B1228" s="99"/>
      <c r="C1228" s="31" t="s">
        <v>2507</v>
      </c>
      <c r="D1228" s="30" t="s">
        <v>4207</v>
      </c>
      <c r="E1228" s="30" t="s">
        <v>4814</v>
      </c>
      <c r="F1228" s="31" t="s">
        <v>2508</v>
      </c>
      <c r="G1228" s="43" t="s">
        <v>2509</v>
      </c>
      <c r="H1228" s="34">
        <v>2</v>
      </c>
    </row>
    <row r="1229" spans="1:8" ht="25.5" customHeight="1">
      <c r="A1229" s="104"/>
      <c r="B1229" s="99"/>
      <c r="C1229" s="31" t="s">
        <v>2510</v>
      </c>
      <c r="D1229" s="30" t="s">
        <v>4219</v>
      </c>
      <c r="E1229" s="30" t="s">
        <v>4814</v>
      </c>
      <c r="F1229" s="31" t="s">
        <v>2511</v>
      </c>
      <c r="G1229" s="43" t="s">
        <v>2512</v>
      </c>
      <c r="H1229" s="34">
        <v>2</v>
      </c>
    </row>
    <row r="1230" spans="1:8" ht="25.5" customHeight="1">
      <c r="A1230" s="104"/>
      <c r="B1230" s="99" t="s">
        <v>4610</v>
      </c>
      <c r="C1230" s="65" t="s">
        <v>4611</v>
      </c>
      <c r="D1230" s="30"/>
      <c r="E1230" s="30"/>
      <c r="F1230" s="31"/>
      <c r="G1230" s="43"/>
      <c r="H1230" s="34">
        <f>SUM(H1231:H1234,H1235,H1238:H1239)</f>
        <v>28</v>
      </c>
    </row>
    <row r="1231" spans="1:8" ht="25.5" customHeight="1">
      <c r="A1231" s="104"/>
      <c r="B1231" s="99"/>
      <c r="C1231" s="31" t="s">
        <v>2513</v>
      </c>
      <c r="D1231" s="30" t="s">
        <v>3241</v>
      </c>
      <c r="E1231" s="30" t="s">
        <v>4815</v>
      </c>
      <c r="F1231" s="31" t="s">
        <v>2514</v>
      </c>
      <c r="G1231" s="43" t="s">
        <v>2515</v>
      </c>
      <c r="H1231" s="34">
        <v>6</v>
      </c>
    </row>
    <row r="1232" spans="1:8" ht="25.5" customHeight="1">
      <c r="A1232" s="104"/>
      <c r="B1232" s="99"/>
      <c r="C1232" s="31" t="s">
        <v>2516</v>
      </c>
      <c r="D1232" s="30" t="s">
        <v>3266</v>
      </c>
      <c r="E1232" s="30" t="s">
        <v>4815</v>
      </c>
      <c r="F1232" s="31" t="s">
        <v>2517</v>
      </c>
      <c r="G1232" s="43" t="s">
        <v>2518</v>
      </c>
      <c r="H1232" s="34">
        <v>6</v>
      </c>
    </row>
    <row r="1233" spans="1:8" ht="25.5" customHeight="1">
      <c r="A1233" s="104"/>
      <c r="B1233" s="99"/>
      <c r="C1233" s="31" t="s">
        <v>2519</v>
      </c>
      <c r="D1233" s="30" t="s">
        <v>3363</v>
      </c>
      <c r="E1233" s="30" t="s">
        <v>4815</v>
      </c>
      <c r="F1233" s="31" t="s">
        <v>2520</v>
      </c>
      <c r="G1233" s="43" t="s">
        <v>2521</v>
      </c>
      <c r="H1233" s="34">
        <v>6</v>
      </c>
    </row>
    <row r="1234" spans="1:8" ht="25.5" customHeight="1">
      <c r="A1234" s="104"/>
      <c r="B1234" s="99"/>
      <c r="C1234" s="31" t="s">
        <v>2522</v>
      </c>
      <c r="D1234" s="30" t="s">
        <v>4082</v>
      </c>
      <c r="E1234" s="30" t="s">
        <v>4814</v>
      </c>
      <c r="F1234" s="31" t="s">
        <v>2523</v>
      </c>
      <c r="G1234" s="43" t="s">
        <v>2524</v>
      </c>
      <c r="H1234" s="34">
        <v>2</v>
      </c>
    </row>
    <row r="1235" spans="1:8" ht="25.5" customHeight="1">
      <c r="A1235" s="104"/>
      <c r="B1235" s="99"/>
      <c r="C1235" s="103" t="s">
        <v>2525</v>
      </c>
      <c r="D1235" s="30" t="s">
        <v>4441</v>
      </c>
      <c r="E1235" s="30"/>
      <c r="F1235" s="31"/>
      <c r="G1235" s="43"/>
      <c r="H1235" s="34">
        <f>SUM(H1236:H1237)</f>
        <v>4</v>
      </c>
    </row>
    <row r="1236" spans="1:8" ht="25.5" customHeight="1">
      <c r="A1236" s="104"/>
      <c r="B1236" s="99"/>
      <c r="C1236" s="103"/>
      <c r="D1236" s="30" t="s">
        <v>4173</v>
      </c>
      <c r="E1236" s="30" t="s">
        <v>4814</v>
      </c>
      <c r="F1236" s="31" t="s">
        <v>2526</v>
      </c>
      <c r="G1236" s="43" t="s">
        <v>2527</v>
      </c>
      <c r="H1236" s="34">
        <v>2</v>
      </c>
    </row>
    <row r="1237" spans="1:8" ht="25.5" customHeight="1">
      <c r="A1237" s="104"/>
      <c r="B1237" s="99"/>
      <c r="C1237" s="103"/>
      <c r="D1237" s="30" t="s">
        <v>4183</v>
      </c>
      <c r="E1237" s="30" t="s">
        <v>4814</v>
      </c>
      <c r="F1237" s="31" t="s">
        <v>2528</v>
      </c>
      <c r="G1237" s="43" t="s">
        <v>2529</v>
      </c>
      <c r="H1237" s="34">
        <v>2</v>
      </c>
    </row>
    <row r="1238" spans="1:8" ht="25.5" customHeight="1">
      <c r="A1238" s="104"/>
      <c r="B1238" s="99"/>
      <c r="C1238" s="31" t="s">
        <v>2530</v>
      </c>
      <c r="D1238" s="30" t="s">
        <v>4193</v>
      </c>
      <c r="E1238" s="30" t="s">
        <v>4814</v>
      </c>
      <c r="F1238" s="31" t="s">
        <v>2531</v>
      </c>
      <c r="G1238" s="43" t="s">
        <v>2532</v>
      </c>
      <c r="H1238" s="34">
        <v>2</v>
      </c>
    </row>
    <row r="1239" spans="1:8" ht="25.5" customHeight="1">
      <c r="A1239" s="104"/>
      <c r="B1239" s="99"/>
      <c r="C1239" s="31" t="s">
        <v>2533</v>
      </c>
      <c r="D1239" s="30" t="s">
        <v>4205</v>
      </c>
      <c r="E1239" s="30" t="s">
        <v>4814</v>
      </c>
      <c r="F1239" s="64" t="s">
        <v>2534</v>
      </c>
      <c r="G1239" s="44" t="s">
        <v>2535</v>
      </c>
      <c r="H1239" s="34">
        <v>2</v>
      </c>
    </row>
    <row r="1240" spans="1:8" ht="25.5" customHeight="1">
      <c r="A1240" s="104"/>
      <c r="B1240" s="99" t="s">
        <v>4612</v>
      </c>
      <c r="C1240" s="65" t="s">
        <v>4613</v>
      </c>
      <c r="D1240" s="30"/>
      <c r="E1240" s="30"/>
      <c r="F1240" s="64"/>
      <c r="G1240" s="44"/>
      <c r="H1240" s="34">
        <f>SUM(H1241,H1244)</f>
        <v>6</v>
      </c>
    </row>
    <row r="1241" spans="1:8" ht="25.5" customHeight="1">
      <c r="A1241" s="104"/>
      <c r="B1241" s="99"/>
      <c r="C1241" s="103" t="s">
        <v>2536</v>
      </c>
      <c r="D1241" s="30" t="s">
        <v>4441</v>
      </c>
      <c r="E1241" s="30"/>
      <c r="F1241" s="64"/>
      <c r="G1241" s="44"/>
      <c r="H1241" s="34">
        <f>SUM(H1242:H1243)</f>
        <v>4</v>
      </c>
    </row>
    <row r="1242" spans="1:8" ht="25.5" customHeight="1">
      <c r="A1242" s="104"/>
      <c r="B1242" s="99"/>
      <c r="C1242" s="103"/>
      <c r="D1242" s="30" t="s">
        <v>4218</v>
      </c>
      <c r="E1242" s="30" t="s">
        <v>4814</v>
      </c>
      <c r="F1242" s="31" t="s">
        <v>2542</v>
      </c>
      <c r="G1242" s="43" t="s">
        <v>2543</v>
      </c>
      <c r="H1242" s="34">
        <v>2</v>
      </c>
    </row>
    <row r="1243" spans="1:8" ht="25.5" customHeight="1">
      <c r="A1243" s="104"/>
      <c r="B1243" s="99"/>
      <c r="C1243" s="103"/>
      <c r="D1243" s="30" t="s">
        <v>4187</v>
      </c>
      <c r="E1243" s="30" t="s">
        <v>4814</v>
      </c>
      <c r="F1243" s="31" t="s">
        <v>2537</v>
      </c>
      <c r="G1243" s="43" t="s">
        <v>2538</v>
      </c>
      <c r="H1243" s="34">
        <v>2</v>
      </c>
    </row>
    <row r="1244" spans="1:8" ht="25.5" customHeight="1">
      <c r="A1244" s="104"/>
      <c r="B1244" s="99"/>
      <c r="C1244" s="31" t="s">
        <v>2539</v>
      </c>
      <c r="D1244" s="30" t="s">
        <v>4203</v>
      </c>
      <c r="E1244" s="30" t="s">
        <v>4814</v>
      </c>
      <c r="F1244" s="31" t="s">
        <v>2540</v>
      </c>
      <c r="G1244" s="43" t="s">
        <v>2541</v>
      </c>
      <c r="H1244" s="34">
        <v>2</v>
      </c>
    </row>
    <row r="1245" spans="1:8" ht="25.5" customHeight="1">
      <c r="A1245" s="104"/>
      <c r="B1245" s="99" t="s">
        <v>4604</v>
      </c>
      <c r="C1245" s="65" t="s">
        <v>4605</v>
      </c>
      <c r="D1245" s="30"/>
      <c r="E1245" s="30"/>
      <c r="F1245" s="31"/>
      <c r="G1245" s="43"/>
      <c r="H1245" s="34">
        <f>SUM(H1246,H1249)</f>
        <v>8</v>
      </c>
    </row>
    <row r="1246" spans="1:8" ht="25.5" customHeight="1">
      <c r="A1246" s="104"/>
      <c r="B1246" s="99"/>
      <c r="C1246" s="103" t="s">
        <v>2444</v>
      </c>
      <c r="D1246" s="30" t="s">
        <v>4441</v>
      </c>
      <c r="E1246" s="30"/>
      <c r="F1246" s="31"/>
      <c r="G1246" s="43"/>
      <c r="H1246" s="34">
        <f>SUM(H1247:H1248)</f>
        <v>4</v>
      </c>
    </row>
    <row r="1247" spans="1:8" ht="25.5" customHeight="1">
      <c r="A1247" s="104"/>
      <c r="B1247" s="99"/>
      <c r="C1247" s="103"/>
      <c r="D1247" s="30" t="s">
        <v>4185</v>
      </c>
      <c r="E1247" s="30" t="s">
        <v>4814</v>
      </c>
      <c r="F1247" s="64" t="s">
        <v>2445</v>
      </c>
      <c r="G1247" s="43" t="s">
        <v>2446</v>
      </c>
      <c r="H1247" s="34">
        <v>2</v>
      </c>
    </row>
    <row r="1248" spans="1:8" ht="25.5" customHeight="1">
      <c r="A1248" s="104"/>
      <c r="B1248" s="99"/>
      <c r="C1248" s="103"/>
      <c r="D1248" s="30" t="s">
        <v>4221</v>
      </c>
      <c r="E1248" s="30" t="s">
        <v>4814</v>
      </c>
      <c r="F1248" s="64" t="s">
        <v>2452</v>
      </c>
      <c r="G1248" s="43" t="s">
        <v>2453</v>
      </c>
      <c r="H1248" s="34">
        <v>2</v>
      </c>
    </row>
    <row r="1249" spans="1:8" ht="25.5" customHeight="1">
      <c r="A1249" s="104"/>
      <c r="B1249" s="99"/>
      <c r="C1249" s="103" t="s">
        <v>2447</v>
      </c>
      <c r="D1249" s="30" t="s">
        <v>4441</v>
      </c>
      <c r="E1249" s="30"/>
      <c r="F1249" s="64"/>
      <c r="G1249" s="43"/>
      <c r="H1249" s="34">
        <f>SUM(H1250:H1251)</f>
        <v>4</v>
      </c>
    </row>
    <row r="1250" spans="1:8" ht="25.5" customHeight="1">
      <c r="A1250" s="104"/>
      <c r="B1250" s="99"/>
      <c r="C1250" s="103"/>
      <c r="D1250" s="30" t="s">
        <v>4210</v>
      </c>
      <c r="E1250" s="30" t="s">
        <v>4814</v>
      </c>
      <c r="F1250" s="64" t="s">
        <v>2448</v>
      </c>
      <c r="G1250" s="43" t="s">
        <v>2449</v>
      </c>
      <c r="H1250" s="34">
        <v>2</v>
      </c>
    </row>
    <row r="1251" spans="1:8" ht="25.5" customHeight="1">
      <c r="A1251" s="104"/>
      <c r="B1251" s="99"/>
      <c r="C1251" s="103"/>
      <c r="D1251" s="30" t="s">
        <v>4216</v>
      </c>
      <c r="E1251" s="30" t="s">
        <v>4814</v>
      </c>
      <c r="F1251" s="64" t="s">
        <v>2450</v>
      </c>
      <c r="G1251" s="43" t="s">
        <v>2451</v>
      </c>
      <c r="H1251" s="34">
        <v>2</v>
      </c>
    </row>
    <row r="1252" spans="1:8" ht="25.5" customHeight="1">
      <c r="A1252" s="104"/>
      <c r="B1252" s="99" t="s">
        <v>4600</v>
      </c>
      <c r="C1252" s="65" t="s">
        <v>4601</v>
      </c>
      <c r="D1252" s="30"/>
      <c r="E1252" s="30"/>
      <c r="F1252" s="31"/>
      <c r="G1252" s="43"/>
      <c r="H1252" s="34">
        <f>SUM(H1253,H1256,H1259:H1260)</f>
        <v>16</v>
      </c>
    </row>
    <row r="1253" spans="1:8" ht="25.5" customHeight="1">
      <c r="A1253" s="104"/>
      <c r="B1253" s="99"/>
      <c r="C1253" s="103" t="s">
        <v>4602</v>
      </c>
      <c r="D1253" s="30" t="s">
        <v>4441</v>
      </c>
      <c r="E1253" s="30"/>
      <c r="F1253" s="31"/>
      <c r="G1253" s="43"/>
      <c r="H1253" s="34">
        <f>SUM(H1254:H1255)</f>
        <v>8</v>
      </c>
    </row>
    <row r="1254" spans="1:8" ht="25.5" customHeight="1">
      <c r="A1254" s="104"/>
      <c r="B1254" s="99"/>
      <c r="C1254" s="103"/>
      <c r="D1254" s="30" t="s">
        <v>3360</v>
      </c>
      <c r="E1254" s="30" t="s">
        <v>4815</v>
      </c>
      <c r="F1254" s="31" t="s">
        <v>2426</v>
      </c>
      <c r="G1254" s="43" t="s">
        <v>2427</v>
      </c>
      <c r="H1254" s="34">
        <v>6</v>
      </c>
    </row>
    <row r="1255" spans="1:8" ht="25.5" customHeight="1">
      <c r="A1255" s="104"/>
      <c r="B1255" s="99"/>
      <c r="C1255" s="103"/>
      <c r="D1255" s="30" t="s">
        <v>4206</v>
      </c>
      <c r="E1255" s="30" t="s">
        <v>4814</v>
      </c>
      <c r="F1255" s="31" t="s">
        <v>2435</v>
      </c>
      <c r="G1255" s="43" t="s">
        <v>2436</v>
      </c>
      <c r="H1255" s="34">
        <v>2</v>
      </c>
    </row>
    <row r="1256" spans="1:8" ht="25.5" customHeight="1">
      <c r="A1256" s="104"/>
      <c r="B1256" s="99"/>
      <c r="C1256" s="103" t="s">
        <v>2428</v>
      </c>
      <c r="D1256" s="30" t="s">
        <v>4441</v>
      </c>
      <c r="E1256" s="30"/>
      <c r="F1256" s="31"/>
      <c r="G1256" s="43"/>
      <c r="H1256" s="34">
        <f>SUM(H1257:H1258)</f>
        <v>4</v>
      </c>
    </row>
    <row r="1257" spans="1:8" ht="25.5" customHeight="1">
      <c r="A1257" s="104"/>
      <c r="B1257" s="99"/>
      <c r="C1257" s="103"/>
      <c r="D1257" s="30" t="s">
        <v>4176</v>
      </c>
      <c r="E1257" s="30" t="s">
        <v>4814</v>
      </c>
      <c r="F1257" s="31" t="s">
        <v>4798</v>
      </c>
      <c r="G1257" s="43" t="s">
        <v>2429</v>
      </c>
      <c r="H1257" s="34">
        <v>2</v>
      </c>
    </row>
    <row r="1258" spans="1:8" ht="25.5" customHeight="1">
      <c r="A1258" s="104"/>
      <c r="B1258" s="99"/>
      <c r="C1258" s="103"/>
      <c r="D1258" s="30" t="s">
        <v>4180</v>
      </c>
      <c r="E1258" s="30" t="s">
        <v>4814</v>
      </c>
      <c r="F1258" s="31" t="s">
        <v>2430</v>
      </c>
      <c r="G1258" s="43" t="s">
        <v>2431</v>
      </c>
      <c r="H1258" s="34">
        <v>2</v>
      </c>
    </row>
    <row r="1259" spans="1:8" ht="25.5" customHeight="1">
      <c r="A1259" s="104"/>
      <c r="B1259" s="99"/>
      <c r="C1259" s="31" t="s">
        <v>2432</v>
      </c>
      <c r="D1259" s="30" t="s">
        <v>4188</v>
      </c>
      <c r="E1259" s="30" t="s">
        <v>4814</v>
      </c>
      <c r="F1259" s="31" t="s">
        <v>2433</v>
      </c>
      <c r="G1259" s="43" t="s">
        <v>2434</v>
      </c>
      <c r="H1259" s="34">
        <v>2</v>
      </c>
    </row>
    <row r="1260" spans="1:8" ht="25.5" customHeight="1">
      <c r="A1260" s="104"/>
      <c r="B1260" s="99"/>
      <c r="C1260" s="31" t="s">
        <v>4749</v>
      </c>
      <c r="D1260" s="30" t="s">
        <v>4217</v>
      </c>
      <c r="E1260" s="30" t="s">
        <v>4814</v>
      </c>
      <c r="F1260" s="31" t="s">
        <v>2437</v>
      </c>
      <c r="G1260" s="43" t="s">
        <v>2438</v>
      </c>
      <c r="H1260" s="34">
        <v>2</v>
      </c>
    </row>
    <row r="1261" spans="1:8" ht="25.5" customHeight="1">
      <c r="A1261" s="104" t="s">
        <v>4662</v>
      </c>
      <c r="B1261" s="104" t="s">
        <v>165</v>
      </c>
      <c r="C1261" s="104"/>
      <c r="D1261" s="32"/>
      <c r="E1261" s="30"/>
      <c r="F1261" s="31"/>
      <c r="G1261" s="43"/>
      <c r="H1261" s="32">
        <f>SUM(H1262,H1318,H1290,H1278,H1336,H1347)</f>
        <v>190</v>
      </c>
    </row>
    <row r="1262" spans="1:8" ht="25.5" customHeight="1">
      <c r="A1262" s="104"/>
      <c r="B1262" s="97" t="s">
        <v>4663</v>
      </c>
      <c r="C1262" s="65" t="s">
        <v>4434</v>
      </c>
      <c r="D1262" s="30"/>
      <c r="E1262" s="30"/>
      <c r="F1262" s="31"/>
      <c r="G1262" s="43"/>
      <c r="H1262" s="30">
        <f>SUM(H1263,H1267,H1268,H1273:H1274,H1275)</f>
        <v>28</v>
      </c>
    </row>
    <row r="1263" spans="1:8" ht="25.5" customHeight="1">
      <c r="A1263" s="104"/>
      <c r="B1263" s="97"/>
      <c r="C1263" s="103" t="s">
        <v>4772</v>
      </c>
      <c r="D1263" s="30" t="s">
        <v>4441</v>
      </c>
      <c r="E1263" s="30"/>
      <c r="F1263" s="31"/>
      <c r="G1263" s="43"/>
      <c r="H1263" s="30">
        <f>SUM(H1264:H1266)</f>
        <v>10</v>
      </c>
    </row>
    <row r="1264" spans="1:8" ht="25.5" customHeight="1">
      <c r="A1264" s="104"/>
      <c r="B1264" s="97"/>
      <c r="C1264" s="103"/>
      <c r="D1264" s="30" t="s">
        <v>3330</v>
      </c>
      <c r="E1264" s="30" t="s">
        <v>4815</v>
      </c>
      <c r="F1264" s="31" t="s">
        <v>2939</v>
      </c>
      <c r="G1264" s="43" t="s">
        <v>2940</v>
      </c>
      <c r="H1264" s="34">
        <v>6</v>
      </c>
    </row>
    <row r="1265" spans="1:8" ht="25.5" customHeight="1">
      <c r="A1265" s="104"/>
      <c r="B1265" s="97"/>
      <c r="C1265" s="103"/>
      <c r="D1265" s="30" t="s">
        <v>3949</v>
      </c>
      <c r="E1265" s="30" t="s">
        <v>4814</v>
      </c>
      <c r="F1265" s="31" t="s">
        <v>2949</v>
      </c>
      <c r="G1265" s="43" t="s">
        <v>2950</v>
      </c>
      <c r="H1265" s="34">
        <v>2</v>
      </c>
    </row>
    <row r="1266" spans="1:8" ht="25.5" customHeight="1">
      <c r="A1266" s="104"/>
      <c r="B1266" s="97"/>
      <c r="C1266" s="103"/>
      <c r="D1266" s="30" t="s">
        <v>3950</v>
      </c>
      <c r="E1266" s="30" t="s">
        <v>4814</v>
      </c>
      <c r="F1266" s="31" t="s">
        <v>2951</v>
      </c>
      <c r="G1266" s="43" t="s">
        <v>2952</v>
      </c>
      <c r="H1266" s="34">
        <v>2</v>
      </c>
    </row>
    <row r="1267" spans="1:8" ht="25.5" customHeight="1">
      <c r="A1267" s="104"/>
      <c r="B1267" s="97"/>
      <c r="C1267" s="31" t="s">
        <v>2953</v>
      </c>
      <c r="D1267" s="30" t="s">
        <v>3951</v>
      </c>
      <c r="E1267" s="30" t="s">
        <v>4814</v>
      </c>
      <c r="F1267" s="31" t="s">
        <v>2954</v>
      </c>
      <c r="G1267" s="43" t="s">
        <v>2955</v>
      </c>
      <c r="H1267" s="34">
        <v>2</v>
      </c>
    </row>
    <row r="1268" spans="1:8" ht="25.5" customHeight="1">
      <c r="A1268" s="104"/>
      <c r="B1268" s="97"/>
      <c r="C1268" s="103" t="s">
        <v>2956</v>
      </c>
      <c r="D1268" s="30" t="s">
        <v>4441</v>
      </c>
      <c r="E1268" s="30"/>
      <c r="F1268" s="31"/>
      <c r="G1268" s="43"/>
      <c r="H1268" s="34">
        <f>SUM(H1269:H1272)</f>
        <v>8</v>
      </c>
    </row>
    <row r="1269" spans="1:8" ht="25.5" customHeight="1">
      <c r="A1269" s="104"/>
      <c r="B1269" s="97"/>
      <c r="C1269" s="103"/>
      <c r="D1269" s="30" t="s">
        <v>3954</v>
      </c>
      <c r="E1269" s="30" t="s">
        <v>4814</v>
      </c>
      <c r="F1269" s="31" t="s">
        <v>2957</v>
      </c>
      <c r="G1269" s="43" t="s">
        <v>2958</v>
      </c>
      <c r="H1269" s="34">
        <v>2</v>
      </c>
    </row>
    <row r="1270" spans="1:8" ht="25.5" customHeight="1">
      <c r="A1270" s="104"/>
      <c r="B1270" s="97"/>
      <c r="C1270" s="103"/>
      <c r="D1270" s="30" t="s">
        <v>3956</v>
      </c>
      <c r="E1270" s="30" t="s">
        <v>4814</v>
      </c>
      <c r="F1270" s="31" t="s">
        <v>2962</v>
      </c>
      <c r="G1270" s="43" t="s">
        <v>2963</v>
      </c>
      <c r="H1270" s="34">
        <v>2</v>
      </c>
    </row>
    <row r="1271" spans="1:8" ht="25.5" customHeight="1">
      <c r="A1271" s="104"/>
      <c r="B1271" s="97"/>
      <c r="C1271" s="103"/>
      <c r="D1271" s="30" t="s">
        <v>3957</v>
      </c>
      <c r="E1271" s="30" t="s">
        <v>4814</v>
      </c>
      <c r="F1271" s="31" t="s">
        <v>2964</v>
      </c>
      <c r="G1271" s="43" t="s">
        <v>2965</v>
      </c>
      <c r="H1271" s="34">
        <v>2</v>
      </c>
    </row>
    <row r="1272" spans="1:8" ht="25.5" customHeight="1">
      <c r="A1272" s="104"/>
      <c r="B1272" s="97"/>
      <c r="C1272" s="103"/>
      <c r="D1272" s="30" t="s">
        <v>3958</v>
      </c>
      <c r="E1272" s="30" t="s">
        <v>4814</v>
      </c>
      <c r="F1272" s="31" t="s">
        <v>2966</v>
      </c>
      <c r="G1272" s="43" t="s">
        <v>2967</v>
      </c>
      <c r="H1272" s="34">
        <v>2</v>
      </c>
    </row>
    <row r="1273" spans="1:8" ht="25.5" customHeight="1">
      <c r="A1273" s="104"/>
      <c r="B1273" s="97"/>
      <c r="C1273" s="31" t="s">
        <v>2959</v>
      </c>
      <c r="D1273" s="30" t="s">
        <v>3955</v>
      </c>
      <c r="E1273" s="30" t="s">
        <v>4814</v>
      </c>
      <c r="F1273" s="31" t="s">
        <v>2960</v>
      </c>
      <c r="G1273" s="43" t="s">
        <v>2961</v>
      </c>
      <c r="H1273" s="34">
        <v>2</v>
      </c>
    </row>
    <row r="1274" spans="1:8" ht="25.5" customHeight="1">
      <c r="A1274" s="104"/>
      <c r="B1274" s="97"/>
      <c r="C1274" s="31" t="s">
        <v>2968</v>
      </c>
      <c r="D1274" s="30" t="s">
        <v>3959</v>
      </c>
      <c r="E1274" s="30" t="s">
        <v>4814</v>
      </c>
      <c r="F1274" s="31" t="s">
        <v>2969</v>
      </c>
      <c r="G1274" s="43" t="s">
        <v>2970</v>
      </c>
      <c r="H1274" s="34">
        <v>2</v>
      </c>
    </row>
    <row r="1275" spans="1:8" ht="25.5" customHeight="1">
      <c r="A1275" s="104"/>
      <c r="B1275" s="97"/>
      <c r="C1275" s="103" t="s">
        <v>4664</v>
      </c>
      <c r="D1275" s="30" t="s">
        <v>205</v>
      </c>
      <c r="E1275" s="30"/>
      <c r="F1275" s="31"/>
      <c r="G1275" s="43"/>
      <c r="H1275" s="34">
        <f>SUM(H1276:H1277)</f>
        <v>4</v>
      </c>
    </row>
    <row r="1276" spans="1:8" ht="25.5" customHeight="1">
      <c r="A1276" s="104"/>
      <c r="B1276" s="97"/>
      <c r="C1276" s="103"/>
      <c r="D1276" s="30" t="s">
        <v>3952</v>
      </c>
      <c r="E1276" s="30" t="s">
        <v>4814</v>
      </c>
      <c r="F1276" s="31" t="s">
        <v>2971</v>
      </c>
      <c r="G1276" s="43" t="s">
        <v>2972</v>
      </c>
      <c r="H1276" s="34">
        <v>2</v>
      </c>
    </row>
    <row r="1277" spans="1:8" ht="25.5" customHeight="1">
      <c r="A1277" s="104"/>
      <c r="B1277" s="97"/>
      <c r="C1277" s="103"/>
      <c r="D1277" s="30" t="s">
        <v>3953</v>
      </c>
      <c r="E1277" s="30" t="s">
        <v>4814</v>
      </c>
      <c r="F1277" s="31" t="s">
        <v>2973</v>
      </c>
      <c r="G1277" s="43" t="s">
        <v>2974</v>
      </c>
      <c r="H1277" s="34">
        <v>2</v>
      </c>
    </row>
    <row r="1278" spans="1:8" ht="25.5" customHeight="1">
      <c r="A1278" s="104"/>
      <c r="B1278" s="99" t="s">
        <v>169</v>
      </c>
      <c r="C1278" s="65" t="s">
        <v>4671</v>
      </c>
      <c r="D1278" s="30"/>
      <c r="E1278" s="30"/>
      <c r="F1278" s="31"/>
      <c r="G1278" s="43"/>
      <c r="H1278" s="34">
        <f>SUM(H1279,H1282,H1285,H1288:H1289)</f>
        <v>24</v>
      </c>
    </row>
    <row r="1279" spans="1:8" ht="25.5" customHeight="1">
      <c r="A1279" s="104"/>
      <c r="B1279" s="99"/>
      <c r="C1279" s="103" t="s">
        <v>2941</v>
      </c>
      <c r="D1279" s="30" t="s">
        <v>4441</v>
      </c>
      <c r="E1279" s="30"/>
      <c r="F1279" s="31"/>
      <c r="G1279" s="43"/>
      <c r="H1279" s="34">
        <f>SUM(H1280:H1281)</f>
        <v>8</v>
      </c>
    </row>
    <row r="1280" spans="1:8" ht="25.5" customHeight="1">
      <c r="A1280" s="104"/>
      <c r="B1280" s="99"/>
      <c r="C1280" s="103"/>
      <c r="D1280" s="30" t="s">
        <v>3277</v>
      </c>
      <c r="E1280" s="30" t="s">
        <v>4815</v>
      </c>
      <c r="F1280" s="31" t="s">
        <v>3056</v>
      </c>
      <c r="G1280" s="43" t="s">
        <v>3057</v>
      </c>
      <c r="H1280" s="34">
        <v>6</v>
      </c>
    </row>
    <row r="1281" spans="1:8" ht="25.5" customHeight="1">
      <c r="A1281" s="104"/>
      <c r="B1281" s="99"/>
      <c r="C1281" s="103"/>
      <c r="D1281" s="30" t="s">
        <v>3945</v>
      </c>
      <c r="E1281" s="30" t="s">
        <v>4814</v>
      </c>
      <c r="F1281" s="31" t="s">
        <v>2942</v>
      </c>
      <c r="G1281" s="43" t="s">
        <v>2943</v>
      </c>
      <c r="H1281" s="34">
        <v>2</v>
      </c>
    </row>
    <row r="1282" spans="1:8" ht="25.5" customHeight="1">
      <c r="A1282" s="104"/>
      <c r="B1282" s="99"/>
      <c r="C1282" s="103" t="s">
        <v>2944</v>
      </c>
      <c r="D1282" s="30" t="s">
        <v>4441</v>
      </c>
      <c r="E1282" s="30"/>
      <c r="F1282" s="31"/>
      <c r="G1282" s="43"/>
      <c r="H1282" s="34">
        <f>SUM(H1283:H1284)</f>
        <v>4</v>
      </c>
    </row>
    <row r="1283" spans="1:8" ht="25.5" customHeight="1">
      <c r="A1283" s="104"/>
      <c r="B1283" s="99"/>
      <c r="C1283" s="103"/>
      <c r="D1283" s="30" t="s">
        <v>3947</v>
      </c>
      <c r="E1283" s="30" t="s">
        <v>4814</v>
      </c>
      <c r="F1283" s="31" t="s">
        <v>2945</v>
      </c>
      <c r="G1283" s="43" t="s">
        <v>2946</v>
      </c>
      <c r="H1283" s="34">
        <v>2</v>
      </c>
    </row>
    <row r="1284" spans="1:8" ht="25.5" customHeight="1">
      <c r="A1284" s="104"/>
      <c r="B1284" s="99"/>
      <c r="C1284" s="103"/>
      <c r="D1284" s="30" t="s">
        <v>3948</v>
      </c>
      <c r="E1284" s="30" t="s">
        <v>4814</v>
      </c>
      <c r="F1284" s="31" t="s">
        <v>2947</v>
      </c>
      <c r="G1284" s="43" t="s">
        <v>2948</v>
      </c>
      <c r="H1284" s="34">
        <v>2</v>
      </c>
    </row>
    <row r="1285" spans="1:8" ht="25.5" customHeight="1">
      <c r="A1285" s="104"/>
      <c r="B1285" s="99"/>
      <c r="C1285" s="103" t="s">
        <v>3058</v>
      </c>
      <c r="D1285" s="30" t="s">
        <v>4441</v>
      </c>
      <c r="E1285" s="30"/>
      <c r="F1285" s="31"/>
      <c r="G1285" s="43"/>
      <c r="H1285" s="34">
        <f>SUM(H1286:H1287)</f>
        <v>8</v>
      </c>
    </row>
    <row r="1286" spans="1:8" ht="25.5" customHeight="1">
      <c r="A1286" s="104"/>
      <c r="B1286" s="99"/>
      <c r="C1286" s="103"/>
      <c r="D1286" s="30" t="s">
        <v>3385</v>
      </c>
      <c r="E1286" s="30" t="s">
        <v>4815</v>
      </c>
      <c r="F1286" s="31" t="s">
        <v>3059</v>
      </c>
      <c r="G1286" s="43" t="s">
        <v>3060</v>
      </c>
      <c r="H1286" s="34">
        <v>6</v>
      </c>
    </row>
    <row r="1287" spans="1:8" ht="25.5" customHeight="1">
      <c r="A1287" s="104"/>
      <c r="B1287" s="99"/>
      <c r="C1287" s="103"/>
      <c r="D1287" s="30" t="s">
        <v>3944</v>
      </c>
      <c r="E1287" s="30" t="s">
        <v>4814</v>
      </c>
      <c r="F1287" s="31" t="s">
        <v>3064</v>
      </c>
      <c r="G1287" s="43" t="s">
        <v>3065</v>
      </c>
      <c r="H1287" s="34">
        <v>2</v>
      </c>
    </row>
    <row r="1288" spans="1:8" ht="25.5" customHeight="1">
      <c r="A1288" s="104"/>
      <c r="B1288" s="99"/>
      <c r="C1288" s="31" t="s">
        <v>3061</v>
      </c>
      <c r="D1288" s="30" t="s">
        <v>3943</v>
      </c>
      <c r="E1288" s="30" t="s">
        <v>4814</v>
      </c>
      <c r="F1288" s="31" t="s">
        <v>3062</v>
      </c>
      <c r="G1288" s="43" t="s">
        <v>3063</v>
      </c>
      <c r="H1288" s="34">
        <v>2</v>
      </c>
    </row>
    <row r="1289" spans="1:8" ht="25.5" customHeight="1">
      <c r="A1289" s="104"/>
      <c r="B1289" s="99"/>
      <c r="C1289" s="31" t="s">
        <v>3066</v>
      </c>
      <c r="D1289" s="30" t="s">
        <v>3946</v>
      </c>
      <c r="E1289" s="30" t="s">
        <v>4814</v>
      </c>
      <c r="F1289" s="31" t="s">
        <v>3067</v>
      </c>
      <c r="G1289" s="43" t="s">
        <v>3068</v>
      </c>
      <c r="H1289" s="34">
        <v>2</v>
      </c>
    </row>
    <row r="1290" spans="1:8" ht="25.5" customHeight="1">
      <c r="A1290" s="104"/>
      <c r="B1290" s="99" t="s">
        <v>4668</v>
      </c>
      <c r="C1290" s="65" t="s">
        <v>4669</v>
      </c>
      <c r="D1290" s="30"/>
      <c r="E1290" s="30"/>
      <c r="F1290" s="31"/>
      <c r="G1290" s="43"/>
      <c r="H1290" s="34">
        <f>SUM(H1291,H1294,H1301,H1304:H1308,H1309,H1312,H1315:H1317)</f>
        <v>48</v>
      </c>
    </row>
    <row r="1291" spans="1:8" ht="25.5" customHeight="1">
      <c r="A1291" s="104"/>
      <c r="B1291" s="99"/>
      <c r="C1291" s="103" t="s">
        <v>4670</v>
      </c>
      <c r="D1291" s="30" t="s">
        <v>4441</v>
      </c>
      <c r="E1291" s="30"/>
      <c r="F1291" s="31"/>
      <c r="G1291" s="43"/>
      <c r="H1291" s="34">
        <f>SUM(H1292:H1293)</f>
        <v>8</v>
      </c>
    </row>
    <row r="1292" spans="1:8" ht="25.5" customHeight="1">
      <c r="A1292" s="104"/>
      <c r="B1292" s="99"/>
      <c r="C1292" s="103"/>
      <c r="D1292" s="30" t="s">
        <v>3327</v>
      </c>
      <c r="E1292" s="30" t="s">
        <v>4815</v>
      </c>
      <c r="F1292" s="31" t="s">
        <v>3005</v>
      </c>
      <c r="G1292" s="43" t="s">
        <v>3006</v>
      </c>
      <c r="H1292" s="34">
        <v>6</v>
      </c>
    </row>
    <row r="1293" spans="1:8" ht="25.5" customHeight="1">
      <c r="A1293" s="104"/>
      <c r="B1293" s="99"/>
      <c r="C1293" s="103"/>
      <c r="D1293" s="30" t="s">
        <v>3925</v>
      </c>
      <c r="E1293" s="30" t="s">
        <v>4814</v>
      </c>
      <c r="F1293" s="31" t="s">
        <v>3032</v>
      </c>
      <c r="G1293" s="43" t="s">
        <v>3033</v>
      </c>
      <c r="H1293" s="34">
        <v>2</v>
      </c>
    </row>
    <row r="1294" spans="1:8" ht="25.5" customHeight="1">
      <c r="A1294" s="104"/>
      <c r="B1294" s="99"/>
      <c r="C1294" s="103" t="s">
        <v>4776</v>
      </c>
      <c r="D1294" s="30" t="s">
        <v>4441</v>
      </c>
      <c r="E1294" s="30"/>
      <c r="F1294" s="31"/>
      <c r="G1294" s="43"/>
      <c r="H1294" s="34">
        <f>SUM(H1295:H1300)</f>
        <v>12</v>
      </c>
    </row>
    <row r="1295" spans="1:8" ht="25.5" customHeight="1">
      <c r="A1295" s="104"/>
      <c r="B1295" s="99"/>
      <c r="C1295" s="103"/>
      <c r="D1295" s="30" t="s">
        <v>3914</v>
      </c>
      <c r="E1295" s="30" t="s">
        <v>4814</v>
      </c>
      <c r="F1295" s="31" t="s">
        <v>3007</v>
      </c>
      <c r="G1295" s="43" t="s">
        <v>3008</v>
      </c>
      <c r="H1295" s="34">
        <v>2</v>
      </c>
    </row>
    <row r="1296" spans="1:8" ht="25.5" customHeight="1">
      <c r="A1296" s="104"/>
      <c r="B1296" s="99"/>
      <c r="C1296" s="103"/>
      <c r="D1296" s="30" t="s">
        <v>3915</v>
      </c>
      <c r="E1296" s="30" t="s">
        <v>4814</v>
      </c>
      <c r="F1296" s="31" t="s">
        <v>3009</v>
      </c>
      <c r="G1296" s="43" t="s">
        <v>3010</v>
      </c>
      <c r="H1296" s="34">
        <v>2</v>
      </c>
    </row>
    <row r="1297" spans="1:8" ht="25.5" customHeight="1">
      <c r="A1297" s="104"/>
      <c r="B1297" s="99"/>
      <c r="C1297" s="103"/>
      <c r="D1297" s="30" t="s">
        <v>3916</v>
      </c>
      <c r="E1297" s="30" t="s">
        <v>4814</v>
      </c>
      <c r="F1297" s="31" t="s">
        <v>3011</v>
      </c>
      <c r="G1297" s="43" t="s">
        <v>3012</v>
      </c>
      <c r="H1297" s="34">
        <v>2</v>
      </c>
    </row>
    <row r="1298" spans="1:8" ht="25.5" customHeight="1">
      <c r="A1298" s="104"/>
      <c r="B1298" s="99"/>
      <c r="C1298" s="103"/>
      <c r="D1298" s="30" t="s">
        <v>3917</v>
      </c>
      <c r="E1298" s="30" t="s">
        <v>4814</v>
      </c>
      <c r="F1298" s="31" t="s">
        <v>3013</v>
      </c>
      <c r="G1298" s="43" t="s">
        <v>3014</v>
      </c>
      <c r="H1298" s="34">
        <v>2</v>
      </c>
    </row>
    <row r="1299" spans="1:8" ht="25.5" customHeight="1">
      <c r="A1299" s="104"/>
      <c r="B1299" s="99"/>
      <c r="C1299" s="103"/>
      <c r="D1299" s="30" t="s">
        <v>3918</v>
      </c>
      <c r="E1299" s="30" t="s">
        <v>4814</v>
      </c>
      <c r="F1299" s="31" t="s">
        <v>3015</v>
      </c>
      <c r="G1299" s="43" t="s">
        <v>4777</v>
      </c>
      <c r="H1299" s="34">
        <v>2</v>
      </c>
    </row>
    <row r="1300" spans="1:8" ht="25.5" customHeight="1">
      <c r="A1300" s="104"/>
      <c r="B1300" s="99"/>
      <c r="C1300" s="103"/>
      <c r="D1300" s="30" t="s">
        <v>4109</v>
      </c>
      <c r="E1300" s="30" t="s">
        <v>4814</v>
      </c>
      <c r="F1300" s="31" t="s">
        <v>3054</v>
      </c>
      <c r="G1300" s="43" t="s">
        <v>3055</v>
      </c>
      <c r="H1300" s="34">
        <v>2</v>
      </c>
    </row>
    <row r="1301" spans="1:8" ht="25.5" customHeight="1">
      <c r="A1301" s="104"/>
      <c r="B1301" s="99"/>
      <c r="C1301" s="103" t="s">
        <v>3016</v>
      </c>
      <c r="D1301" s="30" t="s">
        <v>4441</v>
      </c>
      <c r="E1301" s="30"/>
      <c r="F1301" s="31"/>
      <c r="G1301" s="43"/>
      <c r="H1301" s="34">
        <f>SUM(H1302:H1303)</f>
        <v>4</v>
      </c>
    </row>
    <row r="1302" spans="1:8" ht="25.5" customHeight="1">
      <c r="A1302" s="104"/>
      <c r="B1302" s="99"/>
      <c r="C1302" s="103"/>
      <c r="D1302" s="30" t="s">
        <v>3919</v>
      </c>
      <c r="E1302" s="30" t="s">
        <v>4814</v>
      </c>
      <c r="F1302" s="31" t="s">
        <v>3017</v>
      </c>
      <c r="G1302" s="43" t="s">
        <v>3018</v>
      </c>
      <c r="H1302" s="34">
        <v>2</v>
      </c>
    </row>
    <row r="1303" spans="1:8" ht="25.5" customHeight="1">
      <c r="A1303" s="104"/>
      <c r="B1303" s="99"/>
      <c r="C1303" s="103"/>
      <c r="D1303" s="30" t="s">
        <v>3920</v>
      </c>
      <c r="E1303" s="30" t="s">
        <v>4814</v>
      </c>
      <c r="F1303" s="31" t="s">
        <v>3019</v>
      </c>
      <c r="G1303" s="43" t="s">
        <v>3020</v>
      </c>
      <c r="H1303" s="34">
        <v>2</v>
      </c>
    </row>
    <row r="1304" spans="1:8" ht="25.5" customHeight="1">
      <c r="A1304" s="104"/>
      <c r="B1304" s="99"/>
      <c r="C1304" s="31" t="s">
        <v>3021</v>
      </c>
      <c r="D1304" s="30" t="s">
        <v>3921</v>
      </c>
      <c r="E1304" s="30" t="s">
        <v>4814</v>
      </c>
      <c r="F1304" s="31" t="s">
        <v>3022</v>
      </c>
      <c r="G1304" s="43" t="s">
        <v>3023</v>
      </c>
      <c r="H1304" s="34">
        <v>2</v>
      </c>
    </row>
    <row r="1305" spans="1:8" ht="25.5" customHeight="1">
      <c r="A1305" s="104"/>
      <c r="B1305" s="99"/>
      <c r="C1305" s="31" t="s">
        <v>3024</v>
      </c>
      <c r="D1305" s="30" t="s">
        <v>3922</v>
      </c>
      <c r="E1305" s="30" t="s">
        <v>4814</v>
      </c>
      <c r="F1305" s="31" t="s">
        <v>3025</v>
      </c>
      <c r="G1305" s="43" t="s">
        <v>3026</v>
      </c>
      <c r="H1305" s="34">
        <v>2</v>
      </c>
    </row>
    <row r="1306" spans="1:8" ht="25.5" customHeight="1">
      <c r="A1306" s="104"/>
      <c r="B1306" s="99"/>
      <c r="C1306" s="31" t="s">
        <v>3027</v>
      </c>
      <c r="D1306" s="30" t="s">
        <v>3923</v>
      </c>
      <c r="E1306" s="30" t="s">
        <v>4814</v>
      </c>
      <c r="F1306" s="31" t="s">
        <v>312</v>
      </c>
      <c r="G1306" s="43" t="s">
        <v>3028</v>
      </c>
      <c r="H1306" s="34">
        <v>2</v>
      </c>
    </row>
    <row r="1307" spans="1:8" ht="25.5" customHeight="1">
      <c r="A1307" s="104"/>
      <c r="B1307" s="99"/>
      <c r="C1307" s="31" t="s">
        <v>3029</v>
      </c>
      <c r="D1307" s="30" t="s">
        <v>3924</v>
      </c>
      <c r="E1307" s="30" t="s">
        <v>4814</v>
      </c>
      <c r="F1307" s="31" t="s">
        <v>3030</v>
      </c>
      <c r="G1307" s="43" t="s">
        <v>3031</v>
      </c>
      <c r="H1307" s="34">
        <v>2</v>
      </c>
    </row>
    <row r="1308" spans="1:8" ht="25.5" customHeight="1">
      <c r="A1308" s="104"/>
      <c r="B1308" s="99"/>
      <c r="C1308" s="31" t="s">
        <v>3034</v>
      </c>
      <c r="D1308" s="30" t="s">
        <v>3926</v>
      </c>
      <c r="E1308" s="30" t="s">
        <v>4814</v>
      </c>
      <c r="F1308" s="31" t="s">
        <v>3035</v>
      </c>
      <c r="G1308" s="43" t="s">
        <v>3036</v>
      </c>
      <c r="H1308" s="34">
        <v>2</v>
      </c>
    </row>
    <row r="1309" spans="1:8" ht="25.5" customHeight="1">
      <c r="A1309" s="104"/>
      <c r="B1309" s="99"/>
      <c r="C1309" s="103" t="s">
        <v>4702</v>
      </c>
      <c r="D1309" s="30" t="s">
        <v>4701</v>
      </c>
      <c r="E1309" s="30"/>
      <c r="F1309" s="31"/>
      <c r="G1309" s="43"/>
      <c r="H1309" s="34">
        <f>SUM(H1310:H1311)</f>
        <v>4</v>
      </c>
    </row>
    <row r="1310" spans="1:8" ht="25.5" customHeight="1">
      <c r="A1310" s="104"/>
      <c r="B1310" s="99"/>
      <c r="C1310" s="103"/>
      <c r="D1310" s="30" t="s">
        <v>3927</v>
      </c>
      <c r="E1310" s="30" t="s">
        <v>4814</v>
      </c>
      <c r="F1310" s="31" t="s">
        <v>3037</v>
      </c>
      <c r="G1310" s="43" t="s">
        <v>3038</v>
      </c>
      <c r="H1310" s="34">
        <v>2</v>
      </c>
    </row>
    <row r="1311" spans="1:8" ht="25.5" customHeight="1">
      <c r="A1311" s="104"/>
      <c r="B1311" s="99"/>
      <c r="C1311" s="103"/>
      <c r="D1311" s="30" t="s">
        <v>3928</v>
      </c>
      <c r="E1311" s="30" t="s">
        <v>4814</v>
      </c>
      <c r="F1311" s="31" t="s">
        <v>3039</v>
      </c>
      <c r="G1311" s="43" t="s">
        <v>3040</v>
      </c>
      <c r="H1311" s="34">
        <v>2</v>
      </c>
    </row>
    <row r="1312" spans="1:8" ht="25.5" customHeight="1">
      <c r="A1312" s="104"/>
      <c r="B1312" s="99"/>
      <c r="C1312" s="103" t="s">
        <v>4703</v>
      </c>
      <c r="D1312" s="30" t="s">
        <v>4701</v>
      </c>
      <c r="E1312" s="30"/>
      <c r="F1312" s="31"/>
      <c r="G1312" s="43"/>
      <c r="H1312" s="34">
        <f>SUM(H1313:H1314)</f>
        <v>4</v>
      </c>
    </row>
    <row r="1313" spans="1:8" ht="25.5" customHeight="1">
      <c r="A1313" s="104"/>
      <c r="B1313" s="99"/>
      <c r="C1313" s="103"/>
      <c r="D1313" s="30" t="s">
        <v>3929</v>
      </c>
      <c r="E1313" s="30" t="s">
        <v>4814</v>
      </c>
      <c r="F1313" s="31" t="s">
        <v>3041</v>
      </c>
      <c r="G1313" s="43" t="s">
        <v>3042</v>
      </c>
      <c r="H1313" s="34">
        <v>2</v>
      </c>
    </row>
    <row r="1314" spans="1:8" ht="25.5" customHeight="1">
      <c r="A1314" s="104"/>
      <c r="B1314" s="99"/>
      <c r="C1314" s="103"/>
      <c r="D1314" s="30" t="s">
        <v>3930</v>
      </c>
      <c r="E1314" s="30" t="s">
        <v>4814</v>
      </c>
      <c r="F1314" s="31" t="s">
        <v>3043</v>
      </c>
      <c r="G1314" s="43" t="s">
        <v>3044</v>
      </c>
      <c r="H1314" s="34">
        <v>2</v>
      </c>
    </row>
    <row r="1315" spans="1:8" ht="25.5" customHeight="1">
      <c r="A1315" s="104"/>
      <c r="B1315" s="99"/>
      <c r="C1315" s="31" t="s">
        <v>3048</v>
      </c>
      <c r="D1315" s="30" t="s">
        <v>3932</v>
      </c>
      <c r="E1315" s="30" t="s">
        <v>4814</v>
      </c>
      <c r="F1315" s="31" t="s">
        <v>3049</v>
      </c>
      <c r="G1315" s="43" t="s">
        <v>3050</v>
      </c>
      <c r="H1315" s="34">
        <v>2</v>
      </c>
    </row>
    <row r="1316" spans="1:8" ht="25.5" customHeight="1">
      <c r="A1316" s="104"/>
      <c r="B1316" s="99"/>
      <c r="C1316" s="31" t="s">
        <v>3045</v>
      </c>
      <c r="D1316" s="30" t="s">
        <v>3931</v>
      </c>
      <c r="E1316" s="30" t="s">
        <v>4814</v>
      </c>
      <c r="F1316" s="31" t="s">
        <v>3046</v>
      </c>
      <c r="G1316" s="43" t="s">
        <v>3047</v>
      </c>
      <c r="H1316" s="34">
        <v>2</v>
      </c>
    </row>
    <row r="1317" spans="1:8" ht="25.5" customHeight="1">
      <c r="A1317" s="104"/>
      <c r="B1317" s="99"/>
      <c r="C1317" s="31" t="s">
        <v>3051</v>
      </c>
      <c r="D1317" s="30" t="s">
        <v>3933</v>
      </c>
      <c r="E1317" s="30" t="s">
        <v>4814</v>
      </c>
      <c r="F1317" s="31" t="s">
        <v>3052</v>
      </c>
      <c r="G1317" s="43" t="s">
        <v>3053</v>
      </c>
      <c r="H1317" s="34">
        <v>2</v>
      </c>
    </row>
    <row r="1318" spans="1:8" ht="25.5" customHeight="1">
      <c r="A1318" s="104"/>
      <c r="B1318" s="99" t="s">
        <v>4665</v>
      </c>
      <c r="C1318" s="65" t="s">
        <v>4666</v>
      </c>
      <c r="D1318" s="30"/>
      <c r="E1318" s="30"/>
      <c r="F1318" s="31"/>
      <c r="G1318" s="43"/>
      <c r="H1318" s="34">
        <f>SUM(H1319,H1322,H1325,H1329:H1335)</f>
        <v>32</v>
      </c>
    </row>
    <row r="1319" spans="1:8" ht="25.5" customHeight="1">
      <c r="A1319" s="104"/>
      <c r="B1319" s="99"/>
      <c r="C1319" s="103" t="s">
        <v>4667</v>
      </c>
      <c r="D1319" s="30" t="s">
        <v>4441</v>
      </c>
      <c r="E1319" s="30"/>
      <c r="F1319" s="31"/>
      <c r="G1319" s="43"/>
      <c r="H1319" s="34">
        <f>SUM(H1320:H1321)</f>
        <v>8</v>
      </c>
    </row>
    <row r="1320" spans="1:8" ht="25.5" customHeight="1">
      <c r="A1320" s="104"/>
      <c r="B1320" s="99"/>
      <c r="C1320" s="103"/>
      <c r="D1320" s="30" t="s">
        <v>3394</v>
      </c>
      <c r="E1320" s="30" t="s">
        <v>4815</v>
      </c>
      <c r="F1320" s="31" t="s">
        <v>2975</v>
      </c>
      <c r="G1320" s="43" t="s">
        <v>2976</v>
      </c>
      <c r="H1320" s="34">
        <v>6</v>
      </c>
    </row>
    <row r="1321" spans="1:8" ht="25.5" customHeight="1">
      <c r="A1321" s="104"/>
      <c r="B1321" s="99"/>
      <c r="C1321" s="103"/>
      <c r="D1321" s="30" t="s">
        <v>3966</v>
      </c>
      <c r="E1321" s="30" t="s">
        <v>4814</v>
      </c>
      <c r="F1321" s="31" t="s">
        <v>2989</v>
      </c>
      <c r="G1321" s="43" t="s">
        <v>2990</v>
      </c>
      <c r="H1321" s="34">
        <v>2</v>
      </c>
    </row>
    <row r="1322" spans="1:8" ht="25.5" customHeight="1">
      <c r="A1322" s="104"/>
      <c r="B1322" s="99"/>
      <c r="C1322" s="103" t="s">
        <v>2977</v>
      </c>
      <c r="D1322" s="30" t="s">
        <v>4441</v>
      </c>
      <c r="E1322" s="30"/>
      <c r="F1322" s="31"/>
      <c r="G1322" s="43"/>
      <c r="H1322" s="34">
        <f>SUM(H1323:H1324)</f>
        <v>4</v>
      </c>
    </row>
    <row r="1323" spans="1:8" ht="25.5" customHeight="1">
      <c r="A1323" s="104"/>
      <c r="B1323" s="99"/>
      <c r="C1323" s="103"/>
      <c r="D1323" s="30" t="s">
        <v>3960</v>
      </c>
      <c r="E1323" s="30" t="s">
        <v>4814</v>
      </c>
      <c r="F1323" s="31" t="s">
        <v>2978</v>
      </c>
      <c r="G1323" s="43" t="s">
        <v>2979</v>
      </c>
      <c r="H1323" s="34">
        <v>2</v>
      </c>
    </row>
    <row r="1324" spans="1:8" ht="25.5" customHeight="1">
      <c r="A1324" s="104"/>
      <c r="B1324" s="99"/>
      <c r="C1324" s="103"/>
      <c r="D1324" s="30" t="s">
        <v>3961</v>
      </c>
      <c r="E1324" s="30" t="s">
        <v>4814</v>
      </c>
      <c r="F1324" s="31" t="s">
        <v>235</v>
      </c>
      <c r="G1324" s="43" t="s">
        <v>2980</v>
      </c>
      <c r="H1324" s="34">
        <v>2</v>
      </c>
    </row>
    <row r="1325" spans="1:8" ht="25.5" customHeight="1">
      <c r="A1325" s="104"/>
      <c r="B1325" s="99"/>
      <c r="C1325" s="103" t="s">
        <v>2981</v>
      </c>
      <c r="D1325" s="30" t="s">
        <v>4441</v>
      </c>
      <c r="E1325" s="30"/>
      <c r="F1325" s="31"/>
      <c r="G1325" s="43"/>
      <c r="H1325" s="34">
        <f>SUM(H1326:H1328)</f>
        <v>6</v>
      </c>
    </row>
    <row r="1326" spans="1:8" ht="25.5" customHeight="1">
      <c r="A1326" s="104"/>
      <c r="B1326" s="99"/>
      <c r="C1326" s="103"/>
      <c r="D1326" s="30" t="s">
        <v>3962</v>
      </c>
      <c r="E1326" s="30" t="s">
        <v>4814</v>
      </c>
      <c r="F1326" s="31" t="s">
        <v>2982</v>
      </c>
      <c r="G1326" s="43" t="s">
        <v>2983</v>
      </c>
      <c r="H1326" s="34">
        <v>2</v>
      </c>
    </row>
    <row r="1327" spans="1:8" ht="25.5" customHeight="1">
      <c r="A1327" s="104"/>
      <c r="B1327" s="99"/>
      <c r="C1327" s="103"/>
      <c r="D1327" s="30" t="s">
        <v>3963</v>
      </c>
      <c r="E1327" s="30" t="s">
        <v>4814</v>
      </c>
      <c r="F1327" s="31" t="s">
        <v>1897</v>
      </c>
      <c r="G1327" s="43" t="s">
        <v>2984</v>
      </c>
      <c r="H1327" s="34">
        <v>2</v>
      </c>
    </row>
    <row r="1328" spans="1:8" ht="25.5" customHeight="1">
      <c r="A1328" s="104"/>
      <c r="B1328" s="99"/>
      <c r="C1328" s="103"/>
      <c r="D1328" s="30" t="s">
        <v>3964</v>
      </c>
      <c r="E1328" s="30" t="s">
        <v>4814</v>
      </c>
      <c r="F1328" s="31" t="s">
        <v>2985</v>
      </c>
      <c r="G1328" s="43" t="s">
        <v>2986</v>
      </c>
      <c r="H1328" s="34">
        <v>2</v>
      </c>
    </row>
    <row r="1329" spans="1:8" ht="25.5" customHeight="1">
      <c r="A1329" s="104"/>
      <c r="B1329" s="99"/>
      <c r="C1329" s="31" t="s">
        <v>4773</v>
      </c>
      <c r="D1329" s="30" t="s">
        <v>3965</v>
      </c>
      <c r="E1329" s="30" t="s">
        <v>4814</v>
      </c>
      <c r="F1329" s="31" t="s">
        <v>2987</v>
      </c>
      <c r="G1329" s="43" t="s">
        <v>2988</v>
      </c>
      <c r="H1329" s="34">
        <v>2</v>
      </c>
    </row>
    <row r="1330" spans="1:8" ht="25.5" customHeight="1">
      <c r="A1330" s="104"/>
      <c r="B1330" s="99"/>
      <c r="C1330" s="31" t="s">
        <v>2991</v>
      </c>
      <c r="D1330" s="30" t="s">
        <v>3967</v>
      </c>
      <c r="E1330" s="30" t="s">
        <v>4814</v>
      </c>
      <c r="F1330" s="31" t="s">
        <v>1609</v>
      </c>
      <c r="G1330" s="43" t="s">
        <v>2992</v>
      </c>
      <c r="H1330" s="34">
        <v>2</v>
      </c>
    </row>
    <row r="1331" spans="1:8" ht="25.5" customHeight="1">
      <c r="A1331" s="104"/>
      <c r="B1331" s="99"/>
      <c r="C1331" s="31" t="s">
        <v>2993</v>
      </c>
      <c r="D1331" s="30" t="s">
        <v>3968</v>
      </c>
      <c r="E1331" s="30" t="s">
        <v>4814</v>
      </c>
      <c r="F1331" s="31" t="s">
        <v>2994</v>
      </c>
      <c r="G1331" s="43" t="s">
        <v>2995</v>
      </c>
      <c r="H1331" s="34">
        <v>2</v>
      </c>
    </row>
    <row r="1332" spans="1:8" ht="25.5" customHeight="1">
      <c r="A1332" s="104"/>
      <c r="B1332" s="99"/>
      <c r="C1332" s="31" t="s">
        <v>2996</v>
      </c>
      <c r="D1332" s="30" t="s">
        <v>3969</v>
      </c>
      <c r="E1332" s="30" t="s">
        <v>4814</v>
      </c>
      <c r="F1332" s="31" t="s">
        <v>2997</v>
      </c>
      <c r="G1332" s="43" t="s">
        <v>2998</v>
      </c>
      <c r="H1332" s="34">
        <v>2</v>
      </c>
    </row>
    <row r="1333" spans="1:8" ht="25.5" customHeight="1">
      <c r="A1333" s="104"/>
      <c r="B1333" s="99"/>
      <c r="C1333" s="31" t="s">
        <v>4774</v>
      </c>
      <c r="D1333" s="30" t="s">
        <v>3970</v>
      </c>
      <c r="E1333" s="30" t="s">
        <v>4814</v>
      </c>
      <c r="F1333" s="31" t="s">
        <v>2999</v>
      </c>
      <c r="G1333" s="43" t="s">
        <v>3000</v>
      </c>
      <c r="H1333" s="34">
        <v>2</v>
      </c>
    </row>
    <row r="1334" spans="1:8" ht="25.5" customHeight="1">
      <c r="A1334" s="104"/>
      <c r="B1334" s="99"/>
      <c r="C1334" s="31" t="s">
        <v>3001</v>
      </c>
      <c r="D1334" s="30" t="s">
        <v>3971</v>
      </c>
      <c r="E1334" s="30" t="s">
        <v>4814</v>
      </c>
      <c r="F1334" s="31" t="s">
        <v>3002</v>
      </c>
      <c r="G1334" s="43" t="s">
        <v>3003</v>
      </c>
      <c r="H1334" s="34">
        <v>2</v>
      </c>
    </row>
    <row r="1335" spans="1:8" ht="25.5" customHeight="1">
      <c r="A1335" s="104"/>
      <c r="B1335" s="99"/>
      <c r="C1335" s="31" t="s">
        <v>4775</v>
      </c>
      <c r="D1335" s="30" t="s">
        <v>3972</v>
      </c>
      <c r="E1335" s="30" t="s">
        <v>4814</v>
      </c>
      <c r="F1335" s="31" t="s">
        <v>3004</v>
      </c>
      <c r="G1335" s="43" t="s">
        <v>4816</v>
      </c>
      <c r="H1335" s="34">
        <v>2</v>
      </c>
    </row>
    <row r="1336" spans="1:8" ht="25.5" customHeight="1">
      <c r="A1336" s="104"/>
      <c r="B1336" s="99" t="s">
        <v>4672</v>
      </c>
      <c r="C1336" s="65" t="s">
        <v>4673</v>
      </c>
      <c r="D1336" s="30"/>
      <c r="E1336" s="30"/>
      <c r="F1336" s="31"/>
      <c r="G1336" s="43"/>
      <c r="H1336" s="34">
        <f>SUM(H1337:H1343,H1344)</f>
        <v>26</v>
      </c>
    </row>
    <row r="1337" spans="1:8" ht="25.5" customHeight="1">
      <c r="A1337" s="104"/>
      <c r="B1337" s="99"/>
      <c r="C1337" s="31" t="s">
        <v>3069</v>
      </c>
      <c r="D1337" s="30" t="s">
        <v>3247</v>
      </c>
      <c r="E1337" s="30" t="s">
        <v>4815</v>
      </c>
      <c r="F1337" s="31" t="s">
        <v>3070</v>
      </c>
      <c r="G1337" s="43" t="s">
        <v>3071</v>
      </c>
      <c r="H1337" s="34">
        <v>6</v>
      </c>
    </row>
    <row r="1338" spans="1:8" ht="25.5" customHeight="1">
      <c r="A1338" s="104"/>
      <c r="B1338" s="99"/>
      <c r="C1338" s="31" t="s">
        <v>3072</v>
      </c>
      <c r="D1338" s="30" t="s">
        <v>3362</v>
      </c>
      <c r="E1338" s="30" t="s">
        <v>4815</v>
      </c>
      <c r="F1338" s="31" t="s">
        <v>3073</v>
      </c>
      <c r="G1338" s="43" t="s">
        <v>3074</v>
      </c>
      <c r="H1338" s="34">
        <v>6</v>
      </c>
    </row>
    <row r="1339" spans="1:8" ht="25.5" customHeight="1">
      <c r="A1339" s="104"/>
      <c r="B1339" s="99"/>
      <c r="C1339" s="31" t="s">
        <v>3075</v>
      </c>
      <c r="D1339" s="30" t="s">
        <v>3973</v>
      </c>
      <c r="E1339" s="30" t="s">
        <v>4814</v>
      </c>
      <c r="F1339" s="31" t="s">
        <v>3076</v>
      </c>
      <c r="G1339" s="43" t="s">
        <v>3077</v>
      </c>
      <c r="H1339" s="34">
        <v>2</v>
      </c>
    </row>
    <row r="1340" spans="1:8" ht="25.5" customHeight="1">
      <c r="A1340" s="104"/>
      <c r="B1340" s="99"/>
      <c r="C1340" s="31" t="s">
        <v>3078</v>
      </c>
      <c r="D1340" s="30" t="s">
        <v>3974</v>
      </c>
      <c r="E1340" s="30" t="s">
        <v>4814</v>
      </c>
      <c r="F1340" s="31" t="s">
        <v>3079</v>
      </c>
      <c r="G1340" s="43" t="s">
        <v>3080</v>
      </c>
      <c r="H1340" s="34">
        <v>2</v>
      </c>
    </row>
    <row r="1341" spans="1:8" ht="25.5" customHeight="1">
      <c r="A1341" s="104"/>
      <c r="B1341" s="99"/>
      <c r="C1341" s="31" t="s">
        <v>4778</v>
      </c>
      <c r="D1341" s="30" t="s">
        <v>3975</v>
      </c>
      <c r="E1341" s="30" t="s">
        <v>4814</v>
      </c>
      <c r="F1341" s="31" t="s">
        <v>3081</v>
      </c>
      <c r="G1341" s="43" t="s">
        <v>3082</v>
      </c>
      <c r="H1341" s="34">
        <v>2</v>
      </c>
    </row>
    <row r="1342" spans="1:8" ht="25.5" customHeight="1">
      <c r="A1342" s="104"/>
      <c r="B1342" s="99"/>
      <c r="C1342" s="31" t="s">
        <v>3083</v>
      </c>
      <c r="D1342" s="30" t="s">
        <v>3976</v>
      </c>
      <c r="E1342" s="30" t="s">
        <v>4814</v>
      </c>
      <c r="F1342" s="31" t="s">
        <v>3084</v>
      </c>
      <c r="G1342" s="43" t="s">
        <v>3085</v>
      </c>
      <c r="H1342" s="34">
        <v>2</v>
      </c>
    </row>
    <row r="1343" spans="1:8" ht="25.5" customHeight="1">
      <c r="A1343" s="104"/>
      <c r="B1343" s="99"/>
      <c r="C1343" s="31" t="s">
        <v>3086</v>
      </c>
      <c r="D1343" s="30" t="s">
        <v>3977</v>
      </c>
      <c r="E1343" s="30" t="s">
        <v>4814</v>
      </c>
      <c r="F1343" s="31" t="s">
        <v>3086</v>
      </c>
      <c r="G1343" s="43" t="s">
        <v>3087</v>
      </c>
      <c r="H1343" s="34">
        <v>2</v>
      </c>
    </row>
    <row r="1344" spans="1:8" ht="25.5" customHeight="1">
      <c r="A1344" s="104"/>
      <c r="B1344" s="99"/>
      <c r="C1344" s="103" t="s">
        <v>3088</v>
      </c>
      <c r="D1344" s="30" t="s">
        <v>4441</v>
      </c>
      <c r="E1344" s="30"/>
      <c r="F1344" s="31"/>
      <c r="G1344" s="43"/>
      <c r="H1344" s="34">
        <f>SUM(H1345:H1346)</f>
        <v>4</v>
      </c>
    </row>
    <row r="1345" spans="1:8" ht="25.5" customHeight="1">
      <c r="A1345" s="104"/>
      <c r="B1345" s="99"/>
      <c r="C1345" s="103"/>
      <c r="D1345" s="30" t="s">
        <v>4111</v>
      </c>
      <c r="E1345" s="30" t="s">
        <v>4814</v>
      </c>
      <c r="F1345" s="31" t="s">
        <v>3089</v>
      </c>
      <c r="G1345" s="43" t="s">
        <v>3090</v>
      </c>
      <c r="H1345" s="34">
        <v>2</v>
      </c>
    </row>
    <row r="1346" spans="1:8" ht="25.5" customHeight="1">
      <c r="A1346" s="104"/>
      <c r="B1346" s="99"/>
      <c r="C1346" s="103"/>
      <c r="D1346" s="30" t="s">
        <v>4112</v>
      </c>
      <c r="E1346" s="30" t="s">
        <v>4814</v>
      </c>
      <c r="F1346" s="31" t="s">
        <v>3091</v>
      </c>
      <c r="G1346" s="43" t="s">
        <v>3092</v>
      </c>
      <c r="H1346" s="34">
        <v>2</v>
      </c>
    </row>
    <row r="1347" spans="1:8" ht="25.5" customHeight="1">
      <c r="A1347" s="104"/>
      <c r="B1347" s="99" t="s">
        <v>4674</v>
      </c>
      <c r="C1347" s="65" t="s">
        <v>4675</v>
      </c>
      <c r="D1347" s="30"/>
      <c r="E1347" s="30"/>
      <c r="F1347" s="31"/>
      <c r="G1347" s="43"/>
      <c r="H1347" s="34">
        <f>SUM(H1348,H1349,H1352:H1356,H1357,H1360:H1361)</f>
        <v>32</v>
      </c>
    </row>
    <row r="1348" spans="1:8" ht="25.5" customHeight="1">
      <c r="A1348" s="104"/>
      <c r="B1348" s="99"/>
      <c r="C1348" s="31" t="s">
        <v>3093</v>
      </c>
      <c r="D1348" s="30" t="s">
        <v>3227</v>
      </c>
      <c r="E1348" s="30" t="s">
        <v>4815</v>
      </c>
      <c r="F1348" s="31" t="s">
        <v>3094</v>
      </c>
      <c r="G1348" s="43" t="s">
        <v>3095</v>
      </c>
      <c r="H1348" s="34">
        <v>6</v>
      </c>
    </row>
    <row r="1349" spans="1:8" ht="25.5" customHeight="1">
      <c r="A1349" s="104"/>
      <c r="B1349" s="99"/>
      <c r="C1349" s="103" t="s">
        <v>3096</v>
      </c>
      <c r="D1349" s="30" t="s">
        <v>4441</v>
      </c>
      <c r="E1349" s="30"/>
      <c r="F1349" s="31"/>
      <c r="G1349" s="43"/>
      <c r="H1349" s="34">
        <f>SUM(H1350:H1351)</f>
        <v>8</v>
      </c>
    </row>
    <row r="1350" spans="1:8" ht="25.5" customHeight="1">
      <c r="A1350" s="104"/>
      <c r="B1350" s="99"/>
      <c r="C1350" s="103"/>
      <c r="D1350" s="30" t="s">
        <v>3263</v>
      </c>
      <c r="E1350" s="30" t="s">
        <v>4815</v>
      </c>
      <c r="F1350" s="31" t="s">
        <v>3097</v>
      </c>
      <c r="G1350" s="43" t="s">
        <v>3098</v>
      </c>
      <c r="H1350" s="34">
        <v>6</v>
      </c>
    </row>
    <row r="1351" spans="1:8" ht="25.5" customHeight="1">
      <c r="A1351" s="104"/>
      <c r="B1351" s="99"/>
      <c r="C1351" s="103"/>
      <c r="D1351" s="30" t="s">
        <v>3939</v>
      </c>
      <c r="E1351" s="30" t="s">
        <v>4814</v>
      </c>
      <c r="F1351" s="31" t="s">
        <v>3114</v>
      </c>
      <c r="G1351" s="43" t="s">
        <v>3115</v>
      </c>
      <c r="H1351" s="34">
        <v>2</v>
      </c>
    </row>
    <row r="1352" spans="1:8" ht="25.5" customHeight="1">
      <c r="A1352" s="104"/>
      <c r="B1352" s="99"/>
      <c r="C1352" s="31" t="s">
        <v>3099</v>
      </c>
      <c r="D1352" s="30" t="s">
        <v>3934</v>
      </c>
      <c r="E1352" s="30" t="s">
        <v>4814</v>
      </c>
      <c r="F1352" s="31" t="s">
        <v>3100</v>
      </c>
      <c r="G1352" s="43" t="s">
        <v>3101</v>
      </c>
      <c r="H1352" s="34">
        <v>2</v>
      </c>
    </row>
    <row r="1353" spans="1:8" ht="25.5" customHeight="1">
      <c r="A1353" s="104"/>
      <c r="B1353" s="99"/>
      <c r="C1353" s="31" t="s">
        <v>3102</v>
      </c>
      <c r="D1353" s="30" t="s">
        <v>3935</v>
      </c>
      <c r="E1353" s="30" t="s">
        <v>4814</v>
      </c>
      <c r="F1353" s="31" t="s">
        <v>3103</v>
      </c>
      <c r="G1353" s="43" t="s">
        <v>3104</v>
      </c>
      <c r="H1353" s="34">
        <v>2</v>
      </c>
    </row>
    <row r="1354" spans="1:8" ht="25.5" customHeight="1">
      <c r="A1354" s="104"/>
      <c r="B1354" s="99"/>
      <c r="C1354" s="31" t="s">
        <v>3105</v>
      </c>
      <c r="D1354" s="30" t="s">
        <v>3936</v>
      </c>
      <c r="E1354" s="30" t="s">
        <v>4814</v>
      </c>
      <c r="F1354" s="31" t="s">
        <v>3106</v>
      </c>
      <c r="G1354" s="43" t="s">
        <v>3107</v>
      </c>
      <c r="H1354" s="34">
        <v>2</v>
      </c>
    </row>
    <row r="1355" spans="1:8" ht="25.5" customHeight="1">
      <c r="A1355" s="104"/>
      <c r="B1355" s="99"/>
      <c r="C1355" s="31" t="s">
        <v>3108</v>
      </c>
      <c r="D1355" s="30" t="s">
        <v>3937</v>
      </c>
      <c r="E1355" s="30" t="s">
        <v>4814</v>
      </c>
      <c r="F1355" s="31" t="s">
        <v>3109</v>
      </c>
      <c r="G1355" s="43" t="s">
        <v>3110</v>
      </c>
      <c r="H1355" s="34">
        <v>2</v>
      </c>
    </row>
    <row r="1356" spans="1:8" ht="25.5" customHeight="1">
      <c r="A1356" s="104"/>
      <c r="B1356" s="99"/>
      <c r="C1356" s="31" t="s">
        <v>3111</v>
      </c>
      <c r="D1356" s="30" t="s">
        <v>3938</v>
      </c>
      <c r="E1356" s="30" t="s">
        <v>4814</v>
      </c>
      <c r="F1356" s="31" t="s">
        <v>3112</v>
      </c>
      <c r="G1356" s="43" t="s">
        <v>3113</v>
      </c>
      <c r="H1356" s="34">
        <v>2</v>
      </c>
    </row>
    <row r="1357" spans="1:8" ht="25.5" customHeight="1">
      <c r="A1357" s="104"/>
      <c r="B1357" s="99"/>
      <c r="C1357" s="103" t="s">
        <v>3116</v>
      </c>
      <c r="D1357" s="30" t="s">
        <v>4441</v>
      </c>
      <c r="E1357" s="30"/>
      <c r="F1357" s="31"/>
      <c r="G1357" s="43"/>
      <c r="H1357" s="34">
        <f>SUM(H1358:H1359)</f>
        <v>4</v>
      </c>
    </row>
    <row r="1358" spans="1:8" ht="25.5" customHeight="1">
      <c r="A1358" s="104"/>
      <c r="B1358" s="99"/>
      <c r="C1358" s="103"/>
      <c r="D1358" s="30" t="s">
        <v>3940</v>
      </c>
      <c r="E1358" s="30" t="s">
        <v>4814</v>
      </c>
      <c r="F1358" s="31" t="s">
        <v>3117</v>
      </c>
      <c r="G1358" s="43" t="s">
        <v>3118</v>
      </c>
      <c r="H1358" s="34">
        <v>2</v>
      </c>
    </row>
    <row r="1359" spans="1:8" ht="25.5" customHeight="1">
      <c r="A1359" s="104"/>
      <c r="B1359" s="99"/>
      <c r="C1359" s="103"/>
      <c r="D1359" s="30" t="s">
        <v>3941</v>
      </c>
      <c r="E1359" s="30" t="s">
        <v>4814</v>
      </c>
      <c r="F1359" s="31" t="s">
        <v>3119</v>
      </c>
      <c r="G1359" s="43" t="s">
        <v>3120</v>
      </c>
      <c r="H1359" s="34">
        <v>2</v>
      </c>
    </row>
    <row r="1360" spans="1:8" ht="25.5" customHeight="1">
      <c r="A1360" s="104"/>
      <c r="B1360" s="99"/>
      <c r="C1360" s="31" t="s">
        <v>3121</v>
      </c>
      <c r="D1360" s="30" t="s">
        <v>3942</v>
      </c>
      <c r="E1360" s="30" t="s">
        <v>4814</v>
      </c>
      <c r="F1360" s="31" t="s">
        <v>3122</v>
      </c>
      <c r="G1360" s="43" t="s">
        <v>3123</v>
      </c>
      <c r="H1360" s="34">
        <v>2</v>
      </c>
    </row>
    <row r="1361" spans="1:8" ht="25.5" customHeight="1">
      <c r="A1361" s="104"/>
      <c r="B1361" s="99"/>
      <c r="C1361" s="31" t="s">
        <v>3124</v>
      </c>
      <c r="D1361" s="30" t="s">
        <v>4110</v>
      </c>
      <c r="E1361" s="30" t="s">
        <v>4814</v>
      </c>
      <c r="F1361" s="31" t="s">
        <v>3125</v>
      </c>
      <c r="G1361" s="43" t="s">
        <v>3126</v>
      </c>
      <c r="H1361" s="34">
        <v>2</v>
      </c>
    </row>
    <row r="1362" spans="1:8" ht="25.5" customHeight="1">
      <c r="A1362" s="104" t="s">
        <v>4642</v>
      </c>
      <c r="B1362" s="104" t="s">
        <v>173</v>
      </c>
      <c r="C1362" s="104"/>
      <c r="D1362" s="32"/>
      <c r="E1362" s="30"/>
      <c r="F1362" s="31"/>
      <c r="G1362" s="43"/>
      <c r="H1362" s="32">
        <f>SUM(H1363,H1389,H1435,H1430,H1438,H1442,H1416,H1443,H1417,H1410,H1407,H1421,H1422)</f>
        <v>158</v>
      </c>
    </row>
    <row r="1363" spans="1:8" ht="25.5" customHeight="1">
      <c r="A1363" s="104"/>
      <c r="B1363" s="97" t="s">
        <v>4643</v>
      </c>
      <c r="C1363" s="65" t="s">
        <v>4434</v>
      </c>
      <c r="D1363" s="30"/>
      <c r="E1363" s="30"/>
      <c r="F1363" s="31"/>
      <c r="G1363" s="43"/>
      <c r="H1363" s="30">
        <f>SUM(H1364,H1369,H1373,H1378,H1379,H1383:H1384,H1385)</f>
        <v>52</v>
      </c>
    </row>
    <row r="1364" spans="1:8" ht="25.5" customHeight="1">
      <c r="A1364" s="104"/>
      <c r="B1364" s="97"/>
      <c r="C1364" s="103" t="s">
        <v>2775</v>
      </c>
      <c r="D1364" s="30" t="s">
        <v>4441</v>
      </c>
      <c r="E1364" s="30"/>
      <c r="F1364" s="31"/>
      <c r="G1364" s="43"/>
      <c r="H1364" s="30">
        <f>SUM(H1365:H1368)</f>
        <v>16</v>
      </c>
    </row>
    <row r="1365" spans="1:8" ht="25.5" customHeight="1">
      <c r="A1365" s="104"/>
      <c r="B1365" s="97"/>
      <c r="C1365" s="103"/>
      <c r="D1365" s="30" t="s">
        <v>3269</v>
      </c>
      <c r="E1365" s="30" t="s">
        <v>4815</v>
      </c>
      <c r="F1365" s="31" t="s">
        <v>2776</v>
      </c>
      <c r="G1365" s="43" t="s">
        <v>2777</v>
      </c>
      <c r="H1365" s="34">
        <v>6</v>
      </c>
    </row>
    <row r="1366" spans="1:8" ht="25.5" customHeight="1">
      <c r="A1366" s="104"/>
      <c r="B1366" s="97"/>
      <c r="C1366" s="103"/>
      <c r="D1366" s="30" t="s">
        <v>3313</v>
      </c>
      <c r="E1366" s="30" t="s">
        <v>4815</v>
      </c>
      <c r="F1366" s="31" t="s">
        <v>1333</v>
      </c>
      <c r="G1366" s="43" t="s">
        <v>2778</v>
      </c>
      <c r="H1366" s="34">
        <v>6</v>
      </c>
    </row>
    <row r="1367" spans="1:8" ht="25.5" customHeight="1">
      <c r="A1367" s="104"/>
      <c r="B1367" s="97"/>
      <c r="C1367" s="103"/>
      <c r="D1367" s="30" t="s">
        <v>4347</v>
      </c>
      <c r="E1367" s="30" t="s">
        <v>4814</v>
      </c>
      <c r="F1367" s="31" t="s">
        <v>2804</v>
      </c>
      <c r="G1367" s="43" t="s">
        <v>2805</v>
      </c>
      <c r="H1367" s="34">
        <v>2</v>
      </c>
    </row>
    <row r="1368" spans="1:8" ht="25.5" customHeight="1">
      <c r="A1368" s="104"/>
      <c r="B1368" s="97"/>
      <c r="C1368" s="103"/>
      <c r="D1368" s="30" t="s">
        <v>4348</v>
      </c>
      <c r="E1368" s="30" t="s">
        <v>4814</v>
      </c>
      <c r="F1368" s="31" t="s">
        <v>2806</v>
      </c>
      <c r="G1368" s="43" t="s">
        <v>2807</v>
      </c>
      <c r="H1368" s="34">
        <v>2</v>
      </c>
    </row>
    <row r="1369" spans="1:8" ht="25.5" customHeight="1">
      <c r="A1369" s="104"/>
      <c r="B1369" s="97"/>
      <c r="C1369" s="103" t="s">
        <v>2779</v>
      </c>
      <c r="D1369" s="30" t="s">
        <v>4441</v>
      </c>
      <c r="E1369" s="30"/>
      <c r="F1369" s="31"/>
      <c r="G1369" s="43"/>
      <c r="H1369" s="34">
        <f>SUM(H1370:H1372)</f>
        <v>10</v>
      </c>
    </row>
    <row r="1370" spans="1:8" ht="25.5" customHeight="1">
      <c r="A1370" s="104"/>
      <c r="B1370" s="97"/>
      <c r="C1370" s="103"/>
      <c r="D1370" s="30" t="s">
        <v>3353</v>
      </c>
      <c r="E1370" s="30" t="s">
        <v>4815</v>
      </c>
      <c r="F1370" s="31" t="s">
        <v>2780</v>
      </c>
      <c r="G1370" s="43" t="s">
        <v>2781</v>
      </c>
      <c r="H1370" s="34">
        <v>6</v>
      </c>
    </row>
    <row r="1371" spans="1:8" ht="25.5" customHeight="1">
      <c r="A1371" s="104"/>
      <c r="B1371" s="97"/>
      <c r="C1371" s="103"/>
      <c r="D1371" s="30" t="s">
        <v>4336</v>
      </c>
      <c r="E1371" s="30" t="s">
        <v>4814</v>
      </c>
      <c r="F1371" s="31" t="s">
        <v>2797</v>
      </c>
      <c r="G1371" s="43" t="s">
        <v>2798</v>
      </c>
      <c r="H1371" s="34">
        <v>2</v>
      </c>
    </row>
    <row r="1372" spans="1:8" ht="25.5" customHeight="1">
      <c r="A1372" s="104"/>
      <c r="B1372" s="97"/>
      <c r="C1372" s="103"/>
      <c r="D1372" s="30" t="s">
        <v>4337</v>
      </c>
      <c r="E1372" s="30" t="s">
        <v>4814</v>
      </c>
      <c r="F1372" s="31" t="s">
        <v>2799</v>
      </c>
      <c r="G1372" s="43" t="s">
        <v>2800</v>
      </c>
      <c r="H1372" s="34">
        <v>2</v>
      </c>
    </row>
    <row r="1373" spans="1:8" ht="25.5" customHeight="1">
      <c r="A1373" s="104"/>
      <c r="B1373" s="97"/>
      <c r="C1373" s="103" t="s">
        <v>2782</v>
      </c>
      <c r="D1373" s="30" t="s">
        <v>4441</v>
      </c>
      <c r="E1373" s="30"/>
      <c r="F1373" s="31"/>
      <c r="G1373" s="43"/>
      <c r="H1373" s="34">
        <f>SUM(H1374:H1377)</f>
        <v>8</v>
      </c>
    </row>
    <row r="1374" spans="1:8" ht="25.5" customHeight="1">
      <c r="A1374" s="104"/>
      <c r="B1374" s="97"/>
      <c r="C1374" s="103"/>
      <c r="D1374" s="30" t="s">
        <v>4103</v>
      </c>
      <c r="E1374" s="30" t="s">
        <v>4814</v>
      </c>
      <c r="F1374" s="31" t="s">
        <v>2783</v>
      </c>
      <c r="G1374" s="43" t="s">
        <v>2784</v>
      </c>
      <c r="H1374" s="34">
        <v>2</v>
      </c>
    </row>
    <row r="1375" spans="1:8" ht="25.5" customHeight="1">
      <c r="A1375" s="104"/>
      <c r="B1375" s="97"/>
      <c r="C1375" s="103"/>
      <c r="D1375" s="30" t="s">
        <v>4104</v>
      </c>
      <c r="E1375" s="30" t="s">
        <v>4814</v>
      </c>
      <c r="F1375" s="31" t="s">
        <v>2785</v>
      </c>
      <c r="G1375" s="43" t="s">
        <v>2786</v>
      </c>
      <c r="H1375" s="34">
        <v>2</v>
      </c>
    </row>
    <row r="1376" spans="1:8" ht="25.5" customHeight="1">
      <c r="A1376" s="104"/>
      <c r="B1376" s="97"/>
      <c r="C1376" s="103"/>
      <c r="D1376" s="30" t="s">
        <v>4358</v>
      </c>
      <c r="E1376" s="30" t="s">
        <v>4814</v>
      </c>
      <c r="F1376" s="31" t="s">
        <v>2811</v>
      </c>
      <c r="G1376" s="43" t="s">
        <v>2812</v>
      </c>
      <c r="H1376" s="34">
        <v>2</v>
      </c>
    </row>
    <row r="1377" spans="1:8" ht="25.5" customHeight="1">
      <c r="A1377" s="104"/>
      <c r="B1377" s="97"/>
      <c r="C1377" s="103"/>
      <c r="D1377" s="30" t="s">
        <v>4360</v>
      </c>
      <c r="E1377" s="30" t="s">
        <v>4814</v>
      </c>
      <c r="F1377" s="31" t="s">
        <v>2813</v>
      </c>
      <c r="G1377" s="43" t="s">
        <v>2814</v>
      </c>
      <c r="H1377" s="34">
        <v>2</v>
      </c>
    </row>
    <row r="1378" spans="1:8" ht="25.5" customHeight="1">
      <c r="A1378" s="104"/>
      <c r="B1378" s="97"/>
      <c r="C1378" s="31" t="s">
        <v>2787</v>
      </c>
      <c r="D1378" s="30" t="s">
        <v>4317</v>
      </c>
      <c r="E1378" s="30" t="s">
        <v>4814</v>
      </c>
      <c r="F1378" s="31" t="s">
        <v>2788</v>
      </c>
      <c r="G1378" s="43" t="s">
        <v>2789</v>
      </c>
      <c r="H1378" s="34">
        <v>2</v>
      </c>
    </row>
    <row r="1379" spans="1:8" ht="25.5" customHeight="1">
      <c r="A1379" s="104"/>
      <c r="B1379" s="97"/>
      <c r="C1379" s="103" t="s">
        <v>2790</v>
      </c>
      <c r="D1379" s="30" t="s">
        <v>4441</v>
      </c>
      <c r="E1379" s="30"/>
      <c r="F1379" s="31"/>
      <c r="G1379" s="43"/>
      <c r="H1379" s="34">
        <f>SUM(H1380:H1382)</f>
        <v>6</v>
      </c>
    </row>
    <row r="1380" spans="1:8" ht="25.5" customHeight="1">
      <c r="A1380" s="104"/>
      <c r="B1380" s="97"/>
      <c r="C1380" s="103"/>
      <c r="D1380" s="30" t="s">
        <v>4322</v>
      </c>
      <c r="E1380" s="30" t="s">
        <v>4814</v>
      </c>
      <c r="F1380" s="31" t="s">
        <v>2791</v>
      </c>
      <c r="G1380" s="43" t="s">
        <v>2792</v>
      </c>
      <c r="H1380" s="34">
        <v>2</v>
      </c>
    </row>
    <row r="1381" spans="1:8" ht="25.5" customHeight="1">
      <c r="A1381" s="104"/>
      <c r="B1381" s="97"/>
      <c r="C1381" s="103"/>
      <c r="D1381" s="30" t="s">
        <v>4324</v>
      </c>
      <c r="E1381" s="30" t="s">
        <v>4814</v>
      </c>
      <c r="F1381" s="31" t="s">
        <v>2793</v>
      </c>
      <c r="G1381" s="43" t="s">
        <v>2794</v>
      </c>
      <c r="H1381" s="34">
        <v>2</v>
      </c>
    </row>
    <row r="1382" spans="1:8" ht="25.5" customHeight="1">
      <c r="A1382" s="104"/>
      <c r="B1382" s="97"/>
      <c r="C1382" s="103"/>
      <c r="D1382" s="30" t="s">
        <v>4325</v>
      </c>
      <c r="E1382" s="30" t="s">
        <v>4814</v>
      </c>
      <c r="F1382" s="31" t="s">
        <v>2795</v>
      </c>
      <c r="G1382" s="43" t="s">
        <v>2796</v>
      </c>
      <c r="H1382" s="34">
        <v>2</v>
      </c>
    </row>
    <row r="1383" spans="1:8" ht="25.5" customHeight="1">
      <c r="A1383" s="104"/>
      <c r="B1383" s="97"/>
      <c r="C1383" s="31" t="s">
        <v>2801</v>
      </c>
      <c r="D1383" s="30" t="s">
        <v>4346</v>
      </c>
      <c r="E1383" s="30" t="s">
        <v>4814</v>
      </c>
      <c r="F1383" s="31" t="s">
        <v>2802</v>
      </c>
      <c r="G1383" s="43" t="s">
        <v>2803</v>
      </c>
      <c r="H1383" s="34">
        <v>2</v>
      </c>
    </row>
    <row r="1384" spans="1:8" ht="25.5" customHeight="1">
      <c r="A1384" s="104"/>
      <c r="B1384" s="97"/>
      <c r="C1384" s="31" t="s">
        <v>2808</v>
      </c>
      <c r="D1384" s="30" t="s">
        <v>4357</v>
      </c>
      <c r="E1384" s="30" t="s">
        <v>4814</v>
      </c>
      <c r="F1384" s="31" t="s">
        <v>2809</v>
      </c>
      <c r="G1384" s="43" t="s">
        <v>2810</v>
      </c>
      <c r="H1384" s="34">
        <v>2</v>
      </c>
    </row>
    <row r="1385" spans="1:8" ht="25.5" customHeight="1">
      <c r="A1385" s="104"/>
      <c r="B1385" s="97"/>
      <c r="C1385" s="103" t="s">
        <v>2815</v>
      </c>
      <c r="D1385" s="30" t="s">
        <v>205</v>
      </c>
      <c r="E1385" s="30"/>
      <c r="F1385" s="31"/>
      <c r="G1385" s="43"/>
      <c r="H1385" s="34">
        <f>SUM(H1386:H1388)</f>
        <v>6</v>
      </c>
    </row>
    <row r="1386" spans="1:8" ht="25.5" customHeight="1">
      <c r="A1386" s="104"/>
      <c r="B1386" s="97"/>
      <c r="C1386" s="103"/>
      <c r="D1386" s="30" t="s">
        <v>3994</v>
      </c>
      <c r="E1386" s="30" t="s">
        <v>4814</v>
      </c>
      <c r="F1386" s="31" t="s">
        <v>2816</v>
      </c>
      <c r="G1386" s="43" t="s">
        <v>2817</v>
      </c>
      <c r="H1386" s="34">
        <v>2</v>
      </c>
    </row>
    <row r="1387" spans="1:8" ht="25.5" customHeight="1">
      <c r="A1387" s="104"/>
      <c r="B1387" s="97"/>
      <c r="C1387" s="103"/>
      <c r="D1387" s="30" t="s">
        <v>3995</v>
      </c>
      <c r="E1387" s="30" t="s">
        <v>4814</v>
      </c>
      <c r="F1387" s="31" t="s">
        <v>2818</v>
      </c>
      <c r="G1387" s="43" t="s">
        <v>2819</v>
      </c>
      <c r="H1387" s="34">
        <v>2</v>
      </c>
    </row>
    <row r="1388" spans="1:8" ht="25.5" customHeight="1">
      <c r="A1388" s="104"/>
      <c r="B1388" s="97"/>
      <c r="C1388" s="103"/>
      <c r="D1388" s="30" t="s">
        <v>4131</v>
      </c>
      <c r="E1388" s="30" t="s">
        <v>4814</v>
      </c>
      <c r="F1388" s="31" t="s">
        <v>2820</v>
      </c>
      <c r="G1388" s="43" t="s">
        <v>2821</v>
      </c>
      <c r="H1388" s="34">
        <v>2</v>
      </c>
    </row>
    <row r="1389" spans="1:8" ht="25.5" customHeight="1">
      <c r="A1389" s="104"/>
      <c r="B1389" s="99" t="s">
        <v>4644</v>
      </c>
      <c r="C1389" s="65" t="s">
        <v>4645</v>
      </c>
      <c r="D1389" s="30"/>
      <c r="E1389" s="30"/>
      <c r="F1389" s="31"/>
      <c r="G1389" s="43"/>
      <c r="H1389" s="34">
        <f>SUM(H1390:H1395,H1396,H1401,H1404)</f>
        <v>32</v>
      </c>
    </row>
    <row r="1390" spans="1:8" ht="25.5" customHeight="1">
      <c r="A1390" s="104"/>
      <c r="B1390" s="99"/>
      <c r="C1390" s="31" t="s">
        <v>2822</v>
      </c>
      <c r="D1390" s="30" t="s">
        <v>3403</v>
      </c>
      <c r="E1390" s="30" t="s">
        <v>4815</v>
      </c>
      <c r="F1390" s="31" t="s">
        <v>2823</v>
      </c>
      <c r="G1390" s="43" t="s">
        <v>2824</v>
      </c>
      <c r="H1390" s="34">
        <v>6</v>
      </c>
    </row>
    <row r="1391" spans="1:8" ht="25.5" customHeight="1">
      <c r="A1391" s="104"/>
      <c r="B1391" s="99"/>
      <c r="C1391" s="31" t="s">
        <v>2825</v>
      </c>
      <c r="D1391" s="30" t="s">
        <v>4321</v>
      </c>
      <c r="E1391" s="30" t="s">
        <v>4814</v>
      </c>
      <c r="F1391" s="31" t="s">
        <v>2826</v>
      </c>
      <c r="G1391" s="43" t="s">
        <v>2827</v>
      </c>
      <c r="H1391" s="34">
        <v>2</v>
      </c>
    </row>
    <row r="1392" spans="1:8" ht="25.5" customHeight="1">
      <c r="A1392" s="104"/>
      <c r="B1392" s="99"/>
      <c r="C1392" s="31" t="s">
        <v>2828</v>
      </c>
      <c r="D1392" s="30" t="s">
        <v>4323</v>
      </c>
      <c r="E1392" s="30" t="s">
        <v>4814</v>
      </c>
      <c r="F1392" s="31" t="s">
        <v>2829</v>
      </c>
      <c r="G1392" s="43" t="s">
        <v>2830</v>
      </c>
      <c r="H1392" s="34">
        <v>2</v>
      </c>
    </row>
    <row r="1393" spans="1:8" ht="25.5" customHeight="1">
      <c r="A1393" s="104"/>
      <c r="B1393" s="99"/>
      <c r="C1393" s="31" t="s">
        <v>2831</v>
      </c>
      <c r="D1393" s="30" t="s">
        <v>4326</v>
      </c>
      <c r="E1393" s="30" t="s">
        <v>4814</v>
      </c>
      <c r="F1393" s="31" t="s">
        <v>2832</v>
      </c>
      <c r="G1393" s="43" t="s">
        <v>2833</v>
      </c>
      <c r="H1393" s="34">
        <v>2</v>
      </c>
    </row>
    <row r="1394" spans="1:8" ht="25.5" customHeight="1">
      <c r="A1394" s="104"/>
      <c r="B1394" s="99"/>
      <c r="C1394" s="31" t="s">
        <v>2834</v>
      </c>
      <c r="D1394" s="30" t="s">
        <v>4327</v>
      </c>
      <c r="E1394" s="30" t="s">
        <v>4814</v>
      </c>
      <c r="F1394" s="31" t="s">
        <v>2835</v>
      </c>
      <c r="G1394" s="43" t="s">
        <v>2836</v>
      </c>
      <c r="H1394" s="34">
        <v>2</v>
      </c>
    </row>
    <row r="1395" spans="1:8" ht="25.5" customHeight="1">
      <c r="A1395" s="104"/>
      <c r="B1395" s="99"/>
      <c r="C1395" s="31" t="s">
        <v>2837</v>
      </c>
      <c r="D1395" s="30" t="s">
        <v>4328</v>
      </c>
      <c r="E1395" s="30" t="s">
        <v>4814</v>
      </c>
      <c r="F1395" s="31" t="s">
        <v>2838</v>
      </c>
      <c r="G1395" s="43" t="s">
        <v>2839</v>
      </c>
      <c r="H1395" s="34">
        <v>2</v>
      </c>
    </row>
    <row r="1396" spans="1:8" ht="25.5" customHeight="1">
      <c r="A1396" s="104"/>
      <c r="B1396" s="99"/>
      <c r="C1396" s="103" t="s">
        <v>2840</v>
      </c>
      <c r="D1396" s="30" t="s">
        <v>4441</v>
      </c>
      <c r="E1396" s="30"/>
      <c r="F1396" s="31"/>
      <c r="G1396" s="43"/>
      <c r="H1396" s="34">
        <f>SUM(H1397:H1400)</f>
        <v>8</v>
      </c>
    </row>
    <row r="1397" spans="1:8" ht="25.5" customHeight="1">
      <c r="A1397" s="104"/>
      <c r="B1397" s="99"/>
      <c r="C1397" s="103"/>
      <c r="D1397" s="30" t="s">
        <v>4332</v>
      </c>
      <c r="E1397" s="30" t="s">
        <v>4814</v>
      </c>
      <c r="F1397" s="31" t="s">
        <v>2841</v>
      </c>
      <c r="G1397" s="43" t="s">
        <v>2842</v>
      </c>
      <c r="H1397" s="34">
        <v>2</v>
      </c>
    </row>
    <row r="1398" spans="1:8" ht="25.5" customHeight="1">
      <c r="A1398" s="104"/>
      <c r="B1398" s="99"/>
      <c r="C1398" s="103"/>
      <c r="D1398" s="30" t="s">
        <v>4333</v>
      </c>
      <c r="E1398" s="30" t="s">
        <v>4814</v>
      </c>
      <c r="F1398" s="31" t="s">
        <v>2843</v>
      </c>
      <c r="G1398" s="43" t="s">
        <v>2844</v>
      </c>
      <c r="H1398" s="34">
        <v>2</v>
      </c>
    </row>
    <row r="1399" spans="1:8" ht="25.5" customHeight="1">
      <c r="A1399" s="104"/>
      <c r="B1399" s="99"/>
      <c r="C1399" s="103"/>
      <c r="D1399" s="30" t="s">
        <v>4334</v>
      </c>
      <c r="E1399" s="30" t="s">
        <v>4814</v>
      </c>
      <c r="F1399" s="31" t="s">
        <v>2845</v>
      </c>
      <c r="G1399" s="43" t="s">
        <v>2846</v>
      </c>
      <c r="H1399" s="34">
        <v>2</v>
      </c>
    </row>
    <row r="1400" spans="1:8" ht="25.5" customHeight="1">
      <c r="A1400" s="104"/>
      <c r="B1400" s="99"/>
      <c r="C1400" s="103"/>
      <c r="D1400" s="30" t="s">
        <v>4335</v>
      </c>
      <c r="E1400" s="30" t="s">
        <v>4814</v>
      </c>
      <c r="F1400" s="31" t="s">
        <v>2847</v>
      </c>
      <c r="G1400" s="43" t="s">
        <v>2848</v>
      </c>
      <c r="H1400" s="34">
        <v>2</v>
      </c>
    </row>
    <row r="1401" spans="1:8" ht="25.5" customHeight="1">
      <c r="A1401" s="104"/>
      <c r="B1401" s="99"/>
      <c r="C1401" s="103" t="s">
        <v>2849</v>
      </c>
      <c r="D1401" s="30" t="s">
        <v>4441</v>
      </c>
      <c r="E1401" s="30"/>
      <c r="F1401" s="31"/>
      <c r="G1401" s="43"/>
      <c r="H1401" s="34">
        <f>SUM(H1402:H1403)</f>
        <v>4</v>
      </c>
    </row>
    <row r="1402" spans="1:8" ht="25.5" customHeight="1">
      <c r="A1402" s="104"/>
      <c r="B1402" s="99"/>
      <c r="C1402" s="103"/>
      <c r="D1402" s="30" t="s">
        <v>4341</v>
      </c>
      <c r="E1402" s="30" t="s">
        <v>4814</v>
      </c>
      <c r="F1402" s="31" t="s">
        <v>361</v>
      </c>
      <c r="G1402" s="43" t="s">
        <v>2850</v>
      </c>
      <c r="H1402" s="34">
        <v>2</v>
      </c>
    </row>
    <row r="1403" spans="1:8" ht="25.5" customHeight="1">
      <c r="A1403" s="104"/>
      <c r="B1403" s="99"/>
      <c r="C1403" s="103"/>
      <c r="D1403" s="30" t="s">
        <v>4342</v>
      </c>
      <c r="E1403" s="30" t="s">
        <v>4814</v>
      </c>
      <c r="F1403" s="31" t="s">
        <v>2851</v>
      </c>
      <c r="G1403" s="43" t="s">
        <v>2852</v>
      </c>
      <c r="H1403" s="34">
        <v>2</v>
      </c>
    </row>
    <row r="1404" spans="1:8" ht="25.5" customHeight="1">
      <c r="A1404" s="104"/>
      <c r="B1404" s="99"/>
      <c r="C1404" s="103" t="s">
        <v>2853</v>
      </c>
      <c r="D1404" s="30" t="s">
        <v>4441</v>
      </c>
      <c r="E1404" s="30"/>
      <c r="F1404" s="31"/>
      <c r="G1404" s="43"/>
      <c r="H1404" s="34">
        <f>SUM(H1405:H1406)</f>
        <v>4</v>
      </c>
    </row>
    <row r="1405" spans="1:8" ht="25.5" customHeight="1">
      <c r="A1405" s="104"/>
      <c r="B1405" s="99"/>
      <c r="C1405" s="103"/>
      <c r="D1405" s="30" t="s">
        <v>4349</v>
      </c>
      <c r="E1405" s="30" t="s">
        <v>4814</v>
      </c>
      <c r="F1405" s="31" t="s">
        <v>2854</v>
      </c>
      <c r="G1405" s="43" t="s">
        <v>2855</v>
      </c>
      <c r="H1405" s="34">
        <v>2</v>
      </c>
    </row>
    <row r="1406" spans="1:8" ht="25.5" customHeight="1">
      <c r="A1406" s="104"/>
      <c r="B1406" s="99"/>
      <c r="C1406" s="103"/>
      <c r="D1406" s="30" t="s">
        <v>4350</v>
      </c>
      <c r="E1406" s="30" t="s">
        <v>4814</v>
      </c>
      <c r="F1406" s="31" t="s">
        <v>2856</v>
      </c>
      <c r="G1406" s="43" t="s">
        <v>2857</v>
      </c>
      <c r="H1406" s="34">
        <v>2</v>
      </c>
    </row>
    <row r="1407" spans="1:8" ht="25.5" customHeight="1">
      <c r="A1407" s="104"/>
      <c r="B1407" s="97" t="s">
        <v>4656</v>
      </c>
      <c r="C1407" s="65" t="s">
        <v>4657</v>
      </c>
      <c r="D1407" s="30"/>
      <c r="E1407" s="30"/>
      <c r="F1407" s="31"/>
      <c r="G1407" s="43"/>
      <c r="H1407" s="34">
        <f>SUM(H1408:H1409)</f>
        <v>4</v>
      </c>
    </row>
    <row r="1408" spans="1:8" ht="25.5" customHeight="1">
      <c r="A1408" s="104"/>
      <c r="B1408" s="97"/>
      <c r="C1408" s="31" t="s">
        <v>2914</v>
      </c>
      <c r="D1408" s="30" t="s">
        <v>4338</v>
      </c>
      <c r="E1408" s="30" t="s">
        <v>4814</v>
      </c>
      <c r="F1408" s="31" t="s">
        <v>2915</v>
      </c>
      <c r="G1408" s="43" t="s">
        <v>2916</v>
      </c>
      <c r="H1408" s="34">
        <v>2</v>
      </c>
    </row>
    <row r="1409" spans="1:8" ht="25.5" customHeight="1">
      <c r="A1409" s="104"/>
      <c r="B1409" s="97"/>
      <c r="C1409" s="31" t="s">
        <v>2917</v>
      </c>
      <c r="D1409" s="30" t="s">
        <v>4339</v>
      </c>
      <c r="E1409" s="30" t="s">
        <v>4814</v>
      </c>
      <c r="F1409" s="31" t="s">
        <v>2918</v>
      </c>
      <c r="G1409" s="43" t="s">
        <v>2919</v>
      </c>
      <c r="H1409" s="34">
        <v>2</v>
      </c>
    </row>
    <row r="1410" spans="1:8" ht="25.5" customHeight="1">
      <c r="A1410" s="104"/>
      <c r="B1410" s="99" t="s">
        <v>4654</v>
      </c>
      <c r="C1410" s="65" t="s">
        <v>4655</v>
      </c>
      <c r="D1410" s="30"/>
      <c r="E1410" s="30"/>
      <c r="F1410" s="31"/>
      <c r="G1410" s="43"/>
      <c r="H1410" s="34">
        <f>SUM(H1411:H1415)</f>
        <v>14</v>
      </c>
    </row>
    <row r="1411" spans="1:8" ht="25.5" customHeight="1">
      <c r="A1411" s="104"/>
      <c r="B1411" s="99"/>
      <c r="C1411" s="82" t="s">
        <v>4822</v>
      </c>
      <c r="D1411" s="30" t="s">
        <v>3281</v>
      </c>
      <c r="E1411" s="30" t="s">
        <v>4815</v>
      </c>
      <c r="F1411" s="31" t="s">
        <v>2900</v>
      </c>
      <c r="G1411" s="43" t="s">
        <v>2901</v>
      </c>
      <c r="H1411" s="34">
        <v>6</v>
      </c>
    </row>
    <row r="1412" spans="1:8" ht="25.5" customHeight="1">
      <c r="A1412" s="104"/>
      <c r="B1412" s="99"/>
      <c r="C1412" s="31" t="s">
        <v>2902</v>
      </c>
      <c r="D1412" s="30" t="s">
        <v>4343</v>
      </c>
      <c r="E1412" s="30" t="s">
        <v>4814</v>
      </c>
      <c r="F1412" s="31" t="s">
        <v>2903</v>
      </c>
      <c r="G1412" s="43" t="s">
        <v>2904</v>
      </c>
      <c r="H1412" s="34">
        <v>2</v>
      </c>
    </row>
    <row r="1413" spans="1:8" ht="25.5" customHeight="1">
      <c r="A1413" s="104"/>
      <c r="B1413" s="99"/>
      <c r="C1413" s="31" t="s">
        <v>2905</v>
      </c>
      <c r="D1413" s="30" t="s">
        <v>4344</v>
      </c>
      <c r="E1413" s="30" t="s">
        <v>4814</v>
      </c>
      <c r="F1413" s="31" t="s">
        <v>2906</v>
      </c>
      <c r="G1413" s="43" t="s">
        <v>2907</v>
      </c>
      <c r="H1413" s="34">
        <v>2</v>
      </c>
    </row>
    <row r="1414" spans="1:8" ht="25.5" customHeight="1">
      <c r="A1414" s="104"/>
      <c r="B1414" s="99"/>
      <c r="C1414" s="31" t="s">
        <v>2908</v>
      </c>
      <c r="D1414" s="30" t="s">
        <v>4345</v>
      </c>
      <c r="E1414" s="30" t="s">
        <v>4814</v>
      </c>
      <c r="F1414" s="31" t="s">
        <v>2909</v>
      </c>
      <c r="G1414" s="43" t="s">
        <v>2910</v>
      </c>
      <c r="H1414" s="34">
        <v>2</v>
      </c>
    </row>
    <row r="1415" spans="1:8" ht="25.5" customHeight="1">
      <c r="A1415" s="104"/>
      <c r="B1415" s="99"/>
      <c r="C1415" s="31" t="s">
        <v>2911</v>
      </c>
      <c r="D1415" s="30" t="s">
        <v>4352</v>
      </c>
      <c r="E1415" s="30" t="s">
        <v>4814</v>
      </c>
      <c r="F1415" s="31" t="s">
        <v>2912</v>
      </c>
      <c r="G1415" s="43" t="s">
        <v>2913</v>
      </c>
      <c r="H1415" s="34">
        <v>2</v>
      </c>
    </row>
    <row r="1416" spans="1:8" ht="25.5" customHeight="1">
      <c r="A1416" s="104"/>
      <c r="B1416" s="34" t="s">
        <v>4660</v>
      </c>
      <c r="C1416" s="31" t="s">
        <v>2888</v>
      </c>
      <c r="D1416" s="30" t="s">
        <v>3320</v>
      </c>
      <c r="E1416" s="30" t="s">
        <v>4815</v>
      </c>
      <c r="F1416" s="31" t="s">
        <v>2889</v>
      </c>
      <c r="G1416" s="43" t="s">
        <v>2890</v>
      </c>
      <c r="H1416" s="34">
        <v>6</v>
      </c>
    </row>
    <row r="1417" spans="1:8" ht="25.5" customHeight="1">
      <c r="A1417" s="104"/>
      <c r="B1417" s="97" t="s">
        <v>4652</v>
      </c>
      <c r="C1417" s="65" t="s">
        <v>4653</v>
      </c>
      <c r="D1417" s="30"/>
      <c r="E1417" s="30"/>
      <c r="F1417" s="31"/>
      <c r="G1417" s="43"/>
      <c r="H1417" s="34">
        <f>SUM(H1418:H1420)</f>
        <v>6</v>
      </c>
    </row>
    <row r="1418" spans="1:8" ht="25.5" customHeight="1">
      <c r="A1418" s="104"/>
      <c r="B1418" s="97"/>
      <c r="C1418" s="31" t="s">
        <v>4823</v>
      </c>
      <c r="D1418" s="30" t="s">
        <v>4353</v>
      </c>
      <c r="E1418" s="30" t="s">
        <v>4814</v>
      </c>
      <c r="F1418" s="31" t="s">
        <v>2894</v>
      </c>
      <c r="G1418" s="43" t="s">
        <v>2895</v>
      </c>
      <c r="H1418" s="34">
        <v>2</v>
      </c>
    </row>
    <row r="1419" spans="1:8" ht="25.5" customHeight="1">
      <c r="A1419" s="104"/>
      <c r="B1419" s="97"/>
      <c r="C1419" s="82" t="s">
        <v>4825</v>
      </c>
      <c r="D1419" s="30" t="s">
        <v>4354</v>
      </c>
      <c r="E1419" s="30" t="s">
        <v>4814</v>
      </c>
      <c r="F1419" s="31" t="s">
        <v>2896</v>
      </c>
      <c r="G1419" s="43" t="s">
        <v>2897</v>
      </c>
      <c r="H1419" s="34">
        <v>2</v>
      </c>
    </row>
    <row r="1420" spans="1:8" ht="25.5" customHeight="1">
      <c r="A1420" s="104"/>
      <c r="B1420" s="97"/>
      <c r="C1420" s="82" t="s">
        <v>4826</v>
      </c>
      <c r="D1420" s="30" t="s">
        <v>4355</v>
      </c>
      <c r="E1420" s="30" t="s">
        <v>4814</v>
      </c>
      <c r="F1420" s="31" t="s">
        <v>2898</v>
      </c>
      <c r="G1420" s="43" t="s">
        <v>2899</v>
      </c>
      <c r="H1420" s="34">
        <v>2</v>
      </c>
    </row>
    <row r="1421" spans="1:8" ht="25.5" customHeight="1">
      <c r="A1421" s="104"/>
      <c r="B1421" s="30" t="s">
        <v>175</v>
      </c>
      <c r="C1421" s="31" t="s">
        <v>4824</v>
      </c>
      <c r="D1421" s="30" t="s">
        <v>4351</v>
      </c>
      <c r="E1421" s="30" t="s">
        <v>4814</v>
      </c>
      <c r="F1421" s="31" t="s">
        <v>2920</v>
      </c>
      <c r="G1421" s="43" t="s">
        <v>2921</v>
      </c>
      <c r="H1421" s="34">
        <v>2</v>
      </c>
    </row>
    <row r="1422" spans="1:8" ht="25.5" customHeight="1">
      <c r="A1422" s="104"/>
      <c r="B1422" s="97" t="s">
        <v>4658</v>
      </c>
      <c r="C1422" s="31" t="s">
        <v>4659</v>
      </c>
      <c r="D1422" s="30"/>
      <c r="E1422" s="30"/>
      <c r="F1422" s="31"/>
      <c r="G1422" s="43"/>
      <c r="H1422" s="34">
        <f>SUM(H1423,H1426:H1429)</f>
        <v>12</v>
      </c>
    </row>
    <row r="1423" spans="1:8" ht="25.5" customHeight="1">
      <c r="A1423" s="104"/>
      <c r="B1423" s="97"/>
      <c r="C1423" s="103" t="s">
        <v>2922</v>
      </c>
      <c r="D1423" s="30" t="s">
        <v>4441</v>
      </c>
      <c r="E1423" s="30"/>
      <c r="F1423" s="31"/>
      <c r="G1423" s="43"/>
      <c r="H1423" s="34">
        <f>SUM(H1424:H1425)</f>
        <v>4</v>
      </c>
    </row>
    <row r="1424" spans="1:8" ht="25.5" customHeight="1">
      <c r="A1424" s="104"/>
      <c r="B1424" s="97"/>
      <c r="C1424" s="103"/>
      <c r="D1424" s="30" t="s">
        <v>4314</v>
      </c>
      <c r="E1424" s="30" t="s">
        <v>4814</v>
      </c>
      <c r="F1424" s="31" t="s">
        <v>2923</v>
      </c>
      <c r="G1424" s="43" t="s">
        <v>2924</v>
      </c>
      <c r="H1424" s="34">
        <v>2</v>
      </c>
    </row>
    <row r="1425" spans="1:8" ht="25.5" customHeight="1">
      <c r="A1425" s="104"/>
      <c r="B1425" s="97"/>
      <c r="C1425" s="103"/>
      <c r="D1425" s="30" t="s">
        <v>4315</v>
      </c>
      <c r="E1425" s="30" t="s">
        <v>4814</v>
      </c>
      <c r="F1425" s="31" t="s">
        <v>2925</v>
      </c>
      <c r="G1425" s="43" t="s">
        <v>2926</v>
      </c>
      <c r="H1425" s="34">
        <v>2</v>
      </c>
    </row>
    <row r="1426" spans="1:8" ht="25.5" customHeight="1">
      <c r="A1426" s="104"/>
      <c r="B1426" s="97"/>
      <c r="C1426" s="31" t="s">
        <v>2927</v>
      </c>
      <c r="D1426" s="30" t="s">
        <v>4316</v>
      </c>
      <c r="E1426" s="30" t="s">
        <v>4814</v>
      </c>
      <c r="F1426" s="31" t="s">
        <v>2928</v>
      </c>
      <c r="G1426" s="43" t="s">
        <v>2929</v>
      </c>
      <c r="H1426" s="34">
        <v>2</v>
      </c>
    </row>
    <row r="1427" spans="1:8" ht="25.5" customHeight="1">
      <c r="A1427" s="104"/>
      <c r="B1427" s="97"/>
      <c r="C1427" s="31" t="s">
        <v>2930</v>
      </c>
      <c r="D1427" s="30" t="s">
        <v>4319</v>
      </c>
      <c r="E1427" s="30" t="s">
        <v>4814</v>
      </c>
      <c r="F1427" s="31" t="s">
        <v>2931</v>
      </c>
      <c r="G1427" s="43" t="s">
        <v>2932</v>
      </c>
      <c r="H1427" s="34">
        <v>2</v>
      </c>
    </row>
    <row r="1428" spans="1:8" ht="25.5" customHeight="1">
      <c r="A1428" s="104"/>
      <c r="B1428" s="97"/>
      <c r="C1428" s="31" t="s">
        <v>2933</v>
      </c>
      <c r="D1428" s="30" t="s">
        <v>4320</v>
      </c>
      <c r="E1428" s="30" t="s">
        <v>4814</v>
      </c>
      <c r="F1428" s="31" t="s">
        <v>2934</v>
      </c>
      <c r="G1428" s="43" t="s">
        <v>2935</v>
      </c>
      <c r="H1428" s="34">
        <v>2</v>
      </c>
    </row>
    <row r="1429" spans="1:8" ht="25.5" customHeight="1">
      <c r="A1429" s="104"/>
      <c r="B1429" s="97"/>
      <c r="C1429" s="31" t="s">
        <v>2936</v>
      </c>
      <c r="D1429" s="30" t="s">
        <v>4356</v>
      </c>
      <c r="E1429" s="30" t="s">
        <v>4814</v>
      </c>
      <c r="F1429" s="31" t="s">
        <v>2937</v>
      </c>
      <c r="G1429" s="43" t="s">
        <v>2938</v>
      </c>
      <c r="H1429" s="34">
        <v>2</v>
      </c>
    </row>
    <row r="1430" spans="1:8" ht="25.5" customHeight="1">
      <c r="A1430" s="104"/>
      <c r="B1430" s="99" t="s">
        <v>4648</v>
      </c>
      <c r="C1430" s="31" t="s">
        <v>4649</v>
      </c>
      <c r="D1430" s="30"/>
      <c r="E1430" s="30"/>
      <c r="F1430" s="31"/>
      <c r="G1430" s="43"/>
      <c r="H1430" s="34">
        <f>SUM(H1431:H1434)</f>
        <v>12</v>
      </c>
    </row>
    <row r="1431" spans="1:8" ht="25.5" customHeight="1">
      <c r="A1431" s="104"/>
      <c r="B1431" s="99"/>
      <c r="C1431" s="31" t="s">
        <v>2864</v>
      </c>
      <c r="D1431" s="30" t="s">
        <v>3293</v>
      </c>
      <c r="E1431" s="30" t="s">
        <v>4815</v>
      </c>
      <c r="F1431" s="31" t="s">
        <v>2865</v>
      </c>
      <c r="G1431" s="43" t="s">
        <v>2866</v>
      </c>
      <c r="H1431" s="34">
        <v>6</v>
      </c>
    </row>
    <row r="1432" spans="1:8" ht="25.5" customHeight="1">
      <c r="A1432" s="104"/>
      <c r="B1432" s="99"/>
      <c r="C1432" s="31" t="s">
        <v>2867</v>
      </c>
      <c r="D1432" s="30" t="s">
        <v>4329</v>
      </c>
      <c r="E1432" s="30" t="s">
        <v>4814</v>
      </c>
      <c r="F1432" s="31" t="s">
        <v>2868</v>
      </c>
      <c r="G1432" s="43" t="s">
        <v>2869</v>
      </c>
      <c r="H1432" s="34">
        <v>2</v>
      </c>
    </row>
    <row r="1433" spans="1:8" ht="25.5" customHeight="1">
      <c r="A1433" s="104"/>
      <c r="B1433" s="99"/>
      <c r="C1433" s="31" t="s">
        <v>2870</v>
      </c>
      <c r="D1433" s="30" t="s">
        <v>4330</v>
      </c>
      <c r="E1433" s="30" t="s">
        <v>4814</v>
      </c>
      <c r="F1433" s="31" t="s">
        <v>2871</v>
      </c>
      <c r="G1433" s="43" t="s">
        <v>2872</v>
      </c>
      <c r="H1433" s="34">
        <v>2</v>
      </c>
    </row>
    <row r="1434" spans="1:8" ht="25.5" customHeight="1">
      <c r="A1434" s="104"/>
      <c r="B1434" s="99"/>
      <c r="C1434" s="31" t="s">
        <v>2873</v>
      </c>
      <c r="D1434" s="30" t="s">
        <v>4331</v>
      </c>
      <c r="E1434" s="30" t="s">
        <v>4814</v>
      </c>
      <c r="F1434" s="31" t="s">
        <v>2874</v>
      </c>
      <c r="G1434" s="43" t="s">
        <v>2875</v>
      </c>
      <c r="H1434" s="34">
        <v>2</v>
      </c>
    </row>
    <row r="1435" spans="1:8" ht="25.5" customHeight="1">
      <c r="A1435" s="104"/>
      <c r="B1435" s="97" t="s">
        <v>4646</v>
      </c>
      <c r="C1435" s="31" t="s">
        <v>4647</v>
      </c>
      <c r="D1435" s="30"/>
      <c r="E1435" s="30"/>
      <c r="F1435" s="31"/>
      <c r="G1435" s="43"/>
      <c r="H1435" s="34">
        <f>SUM(H1436:H1437)</f>
        <v>4</v>
      </c>
    </row>
    <row r="1436" spans="1:8" ht="25.5" customHeight="1">
      <c r="A1436" s="104"/>
      <c r="B1436" s="97"/>
      <c r="C1436" s="31" t="s">
        <v>2858</v>
      </c>
      <c r="D1436" s="30" t="s">
        <v>4311</v>
      </c>
      <c r="E1436" s="30" t="s">
        <v>4814</v>
      </c>
      <c r="F1436" s="31" t="s">
        <v>2859</v>
      </c>
      <c r="G1436" s="43" t="s">
        <v>2860</v>
      </c>
      <c r="H1436" s="34">
        <v>2</v>
      </c>
    </row>
    <row r="1437" spans="1:8" ht="25.5" customHeight="1">
      <c r="A1437" s="104"/>
      <c r="B1437" s="97"/>
      <c r="C1437" s="31" t="s">
        <v>2861</v>
      </c>
      <c r="D1437" s="30" t="s">
        <v>4312</v>
      </c>
      <c r="E1437" s="30" t="s">
        <v>4814</v>
      </c>
      <c r="F1437" s="31" t="s">
        <v>2862</v>
      </c>
      <c r="G1437" s="43" t="s">
        <v>2863</v>
      </c>
      <c r="H1437" s="34">
        <v>2</v>
      </c>
    </row>
    <row r="1438" spans="1:8" ht="25.5" customHeight="1">
      <c r="A1438" s="104"/>
      <c r="B1438" s="99" t="s">
        <v>4650</v>
      </c>
      <c r="C1438" s="31" t="s">
        <v>4651</v>
      </c>
      <c r="D1438" s="30"/>
      <c r="E1438" s="30"/>
      <c r="F1438" s="31"/>
      <c r="G1438" s="43"/>
      <c r="H1438" s="34">
        <f>SUM(H1439:H1441)</f>
        <v>10</v>
      </c>
    </row>
    <row r="1439" spans="1:8" ht="25.5" customHeight="1">
      <c r="A1439" s="104"/>
      <c r="B1439" s="99"/>
      <c r="C1439" s="31" t="s">
        <v>2876</v>
      </c>
      <c r="D1439" s="30" t="s">
        <v>3268</v>
      </c>
      <c r="E1439" s="30" t="s">
        <v>4815</v>
      </c>
      <c r="F1439" s="31" t="s">
        <v>2877</v>
      </c>
      <c r="G1439" s="43" t="s">
        <v>2878</v>
      </c>
      <c r="H1439" s="34">
        <v>6</v>
      </c>
    </row>
    <row r="1440" spans="1:8" ht="25.5" customHeight="1">
      <c r="A1440" s="104"/>
      <c r="B1440" s="99"/>
      <c r="C1440" s="31" t="s">
        <v>2879</v>
      </c>
      <c r="D1440" s="30" t="s">
        <v>4318</v>
      </c>
      <c r="E1440" s="30" t="s">
        <v>4814</v>
      </c>
      <c r="F1440" s="31" t="s">
        <v>2880</v>
      </c>
      <c r="G1440" s="43" t="s">
        <v>2881</v>
      </c>
      <c r="H1440" s="34">
        <v>2</v>
      </c>
    </row>
    <row r="1441" spans="1:8" ht="25.5" customHeight="1">
      <c r="A1441" s="104"/>
      <c r="B1441" s="99"/>
      <c r="C1441" s="31" t="s">
        <v>2882</v>
      </c>
      <c r="D1441" s="30" t="s">
        <v>4359</v>
      </c>
      <c r="E1441" s="30" t="s">
        <v>4814</v>
      </c>
      <c r="F1441" s="31" t="s">
        <v>2883</v>
      </c>
      <c r="G1441" s="43" t="s">
        <v>2884</v>
      </c>
      <c r="H1441" s="34">
        <v>2</v>
      </c>
    </row>
    <row r="1442" spans="1:8" ht="25.5" customHeight="1">
      <c r="A1442" s="104"/>
      <c r="B1442" s="30" t="s">
        <v>181</v>
      </c>
      <c r="C1442" s="31" t="s">
        <v>2885</v>
      </c>
      <c r="D1442" s="30" t="s">
        <v>4340</v>
      </c>
      <c r="E1442" s="30" t="s">
        <v>4814</v>
      </c>
      <c r="F1442" s="31" t="s">
        <v>2886</v>
      </c>
      <c r="G1442" s="43" t="s">
        <v>2887</v>
      </c>
      <c r="H1442" s="34">
        <v>2</v>
      </c>
    </row>
    <row r="1443" spans="1:8" ht="25.5" customHeight="1">
      <c r="A1443" s="104"/>
      <c r="B1443" s="30" t="s">
        <v>177</v>
      </c>
      <c r="C1443" s="31" t="s">
        <v>2891</v>
      </c>
      <c r="D1443" s="30" t="s">
        <v>4313</v>
      </c>
      <c r="E1443" s="30" t="s">
        <v>4814</v>
      </c>
      <c r="F1443" s="31" t="s">
        <v>2892</v>
      </c>
      <c r="G1443" s="43" t="s">
        <v>2893</v>
      </c>
      <c r="H1443" s="34">
        <v>2</v>
      </c>
    </row>
    <row r="1444" spans="1:8" ht="25.5" customHeight="1">
      <c r="A1444" s="104" t="s">
        <v>4676</v>
      </c>
      <c r="B1444" s="104" t="s">
        <v>3127</v>
      </c>
      <c r="C1444" s="104"/>
      <c r="D1444" s="32"/>
      <c r="E1444" s="30"/>
      <c r="F1444" s="31"/>
      <c r="G1444" s="43"/>
      <c r="H1444" s="32">
        <f>SUM(H1445,H1474,H1465,H1477,H1470,H1457,H1484,H1461,H1480)</f>
        <v>98</v>
      </c>
    </row>
    <row r="1445" spans="1:8" ht="25.5" customHeight="1">
      <c r="A1445" s="104"/>
      <c r="B1445" s="97" t="s">
        <v>4677</v>
      </c>
      <c r="C1445" s="65" t="s">
        <v>4678</v>
      </c>
      <c r="D1445" s="30"/>
      <c r="E1445" s="30"/>
      <c r="F1445" s="31"/>
      <c r="G1445" s="43"/>
      <c r="H1445" s="30">
        <f>SUM(H1446,H1450:H1456)</f>
        <v>24</v>
      </c>
    </row>
    <row r="1446" spans="1:8" ht="25.5" customHeight="1">
      <c r="A1446" s="104"/>
      <c r="B1446" s="97"/>
      <c r="C1446" s="103" t="s">
        <v>4779</v>
      </c>
      <c r="D1446" s="30" t="s">
        <v>4441</v>
      </c>
      <c r="E1446" s="30"/>
      <c r="F1446" s="31"/>
      <c r="G1446" s="43"/>
      <c r="H1446" s="30">
        <f>SUM(H1447:H1449)</f>
        <v>10</v>
      </c>
    </row>
    <row r="1447" spans="1:8" ht="25.5" customHeight="1">
      <c r="A1447" s="104"/>
      <c r="B1447" s="97"/>
      <c r="C1447" s="103"/>
      <c r="D1447" s="30" t="s">
        <v>3356</v>
      </c>
      <c r="E1447" s="30" t="s">
        <v>4815</v>
      </c>
      <c r="F1447" s="31" t="s">
        <v>3128</v>
      </c>
      <c r="G1447" s="43" t="s">
        <v>3129</v>
      </c>
      <c r="H1447" s="34">
        <v>6</v>
      </c>
    </row>
    <row r="1448" spans="1:8" ht="25.5" customHeight="1">
      <c r="A1448" s="104"/>
      <c r="B1448" s="97"/>
      <c r="C1448" s="103"/>
      <c r="D1448" s="30" t="s">
        <v>3571</v>
      </c>
      <c r="E1448" s="30" t="s">
        <v>4814</v>
      </c>
      <c r="F1448" s="31" t="s">
        <v>3136</v>
      </c>
      <c r="G1448" s="43" t="s">
        <v>3137</v>
      </c>
      <c r="H1448" s="34">
        <v>2</v>
      </c>
    </row>
    <row r="1449" spans="1:8" ht="25.5" customHeight="1">
      <c r="A1449" s="104"/>
      <c r="B1449" s="97"/>
      <c r="C1449" s="103"/>
      <c r="D1449" s="30" t="s">
        <v>3572</v>
      </c>
      <c r="E1449" s="30" t="s">
        <v>4814</v>
      </c>
      <c r="F1449" s="31" t="s">
        <v>3138</v>
      </c>
      <c r="G1449" s="43" t="s">
        <v>3139</v>
      </c>
      <c r="H1449" s="34">
        <v>2</v>
      </c>
    </row>
    <row r="1450" spans="1:8" ht="25.5" customHeight="1">
      <c r="A1450" s="104"/>
      <c r="B1450" s="97"/>
      <c r="C1450" s="31" t="s">
        <v>3130</v>
      </c>
      <c r="D1450" s="30" t="s">
        <v>3569</v>
      </c>
      <c r="E1450" s="30" t="s">
        <v>4814</v>
      </c>
      <c r="F1450" s="64" t="s">
        <v>3131</v>
      </c>
      <c r="G1450" s="43" t="s">
        <v>3132</v>
      </c>
      <c r="H1450" s="34">
        <v>2</v>
      </c>
    </row>
    <row r="1451" spans="1:8" ht="25.5" customHeight="1">
      <c r="A1451" s="104"/>
      <c r="B1451" s="97"/>
      <c r="C1451" s="31" t="s">
        <v>3177</v>
      </c>
      <c r="D1451" s="30" t="s">
        <v>3567</v>
      </c>
      <c r="E1451" s="30" t="s">
        <v>4814</v>
      </c>
      <c r="F1451" s="31" t="s">
        <v>3178</v>
      </c>
      <c r="G1451" s="43" t="s">
        <v>3179</v>
      </c>
      <c r="H1451" s="34">
        <v>2</v>
      </c>
    </row>
    <row r="1452" spans="1:8" ht="25.5" customHeight="1">
      <c r="A1452" s="104"/>
      <c r="B1452" s="97"/>
      <c r="C1452" s="31" t="s">
        <v>4704</v>
      </c>
      <c r="D1452" s="30" t="s">
        <v>3568</v>
      </c>
      <c r="E1452" s="30" t="s">
        <v>4814</v>
      </c>
      <c r="F1452" s="31" t="s">
        <v>3180</v>
      </c>
      <c r="G1452" s="43" t="s">
        <v>3181</v>
      </c>
      <c r="H1452" s="34">
        <v>2</v>
      </c>
    </row>
    <row r="1453" spans="1:8" ht="25.5" customHeight="1">
      <c r="A1453" s="104"/>
      <c r="B1453" s="97"/>
      <c r="C1453" s="31" t="s">
        <v>3133</v>
      </c>
      <c r="D1453" s="30" t="s">
        <v>3570</v>
      </c>
      <c r="E1453" s="30" t="s">
        <v>4814</v>
      </c>
      <c r="F1453" s="31" t="s">
        <v>3134</v>
      </c>
      <c r="G1453" s="43" t="s">
        <v>3135</v>
      </c>
      <c r="H1453" s="34">
        <v>2</v>
      </c>
    </row>
    <row r="1454" spans="1:8" ht="25.5" customHeight="1">
      <c r="A1454" s="104"/>
      <c r="B1454" s="97"/>
      <c r="C1454" s="31" t="s">
        <v>3140</v>
      </c>
      <c r="D1454" s="30" t="s">
        <v>3573</v>
      </c>
      <c r="E1454" s="30" t="s">
        <v>4814</v>
      </c>
      <c r="F1454" s="31" t="s">
        <v>3141</v>
      </c>
      <c r="G1454" s="43" t="s">
        <v>3142</v>
      </c>
      <c r="H1454" s="34">
        <v>2</v>
      </c>
    </row>
    <row r="1455" spans="1:8" ht="25.5" customHeight="1">
      <c r="A1455" s="104"/>
      <c r="B1455" s="97"/>
      <c r="C1455" s="31" t="s">
        <v>4780</v>
      </c>
      <c r="D1455" s="30" t="s">
        <v>3574</v>
      </c>
      <c r="E1455" s="30" t="s">
        <v>4814</v>
      </c>
      <c r="F1455" s="31" t="s">
        <v>3143</v>
      </c>
      <c r="G1455" s="43" t="s">
        <v>3144</v>
      </c>
      <c r="H1455" s="34">
        <v>2</v>
      </c>
    </row>
    <row r="1456" spans="1:8" ht="30" customHeight="1">
      <c r="A1456" s="104"/>
      <c r="B1456" s="97"/>
      <c r="C1456" s="31" t="s">
        <v>4781</v>
      </c>
      <c r="D1456" s="30" t="s">
        <v>4089</v>
      </c>
      <c r="E1456" s="30" t="s">
        <v>4814</v>
      </c>
      <c r="F1456" s="31" t="s">
        <v>3145</v>
      </c>
      <c r="G1456" s="43" t="s">
        <v>3146</v>
      </c>
      <c r="H1456" s="34">
        <v>2</v>
      </c>
    </row>
    <row r="1457" spans="1:8" ht="25.5" customHeight="1">
      <c r="A1457" s="104"/>
      <c r="B1457" s="99" t="s">
        <v>4687</v>
      </c>
      <c r="C1457" s="65" t="s">
        <v>4688</v>
      </c>
      <c r="D1457" s="30"/>
      <c r="E1457" s="30"/>
      <c r="F1457" s="31"/>
      <c r="G1457" s="43"/>
      <c r="H1457" s="34">
        <f>SUM(H1458:H1460)</f>
        <v>10</v>
      </c>
    </row>
    <row r="1458" spans="1:8" ht="25.5" customHeight="1">
      <c r="A1458" s="104"/>
      <c r="B1458" s="99"/>
      <c r="C1458" s="31" t="s">
        <v>4785</v>
      </c>
      <c r="D1458" s="30" t="s">
        <v>3384</v>
      </c>
      <c r="E1458" s="30" t="s">
        <v>4815</v>
      </c>
      <c r="F1458" s="31" t="s">
        <v>3169</v>
      </c>
      <c r="G1458" s="43" t="s">
        <v>3170</v>
      </c>
      <c r="H1458" s="34">
        <v>6</v>
      </c>
    </row>
    <row r="1459" spans="1:8" ht="25.5" customHeight="1">
      <c r="A1459" s="104"/>
      <c r="B1459" s="99"/>
      <c r="C1459" s="31" t="s">
        <v>3171</v>
      </c>
      <c r="D1459" s="30" t="s">
        <v>3560</v>
      </c>
      <c r="E1459" s="30" t="s">
        <v>4814</v>
      </c>
      <c r="F1459" s="31" t="s">
        <v>3172</v>
      </c>
      <c r="G1459" s="43" t="s">
        <v>3173</v>
      </c>
      <c r="H1459" s="34">
        <v>2</v>
      </c>
    </row>
    <row r="1460" spans="1:8" ht="25.5" customHeight="1">
      <c r="A1460" s="104"/>
      <c r="B1460" s="99"/>
      <c r="C1460" s="31" t="s">
        <v>3174</v>
      </c>
      <c r="D1460" s="30" t="s">
        <v>3561</v>
      </c>
      <c r="E1460" s="30" t="s">
        <v>4814</v>
      </c>
      <c r="F1460" s="31" t="s">
        <v>3175</v>
      </c>
      <c r="G1460" s="43" t="s">
        <v>3176</v>
      </c>
      <c r="H1460" s="34">
        <v>2</v>
      </c>
    </row>
    <row r="1461" spans="1:8" ht="25.5" customHeight="1">
      <c r="A1461" s="104"/>
      <c r="B1461" s="99" t="s">
        <v>4691</v>
      </c>
      <c r="C1461" s="65" t="s">
        <v>4692</v>
      </c>
      <c r="D1461" s="30"/>
      <c r="E1461" s="30"/>
      <c r="F1461" s="31"/>
      <c r="G1461" s="43"/>
      <c r="H1461" s="34">
        <f>SUM(H1462:H1464)</f>
        <v>6</v>
      </c>
    </row>
    <row r="1462" spans="1:8" ht="25.5" customHeight="1">
      <c r="A1462" s="104"/>
      <c r="B1462" s="99"/>
      <c r="C1462" s="31" t="s">
        <v>3199</v>
      </c>
      <c r="D1462" s="30" t="s">
        <v>3558</v>
      </c>
      <c r="E1462" s="30" t="s">
        <v>4814</v>
      </c>
      <c r="F1462" s="31" t="s">
        <v>3200</v>
      </c>
      <c r="G1462" s="43" t="s">
        <v>3201</v>
      </c>
      <c r="H1462" s="34">
        <v>2</v>
      </c>
    </row>
    <row r="1463" spans="1:8" ht="25.5" customHeight="1">
      <c r="A1463" s="104"/>
      <c r="B1463" s="99"/>
      <c r="C1463" s="31" t="s">
        <v>4787</v>
      </c>
      <c r="D1463" s="30" t="s">
        <v>3559</v>
      </c>
      <c r="E1463" s="30" t="s">
        <v>4814</v>
      </c>
      <c r="F1463" s="31" t="s">
        <v>3202</v>
      </c>
      <c r="G1463" s="43" t="s">
        <v>3203</v>
      </c>
      <c r="H1463" s="34">
        <v>2</v>
      </c>
    </row>
    <row r="1464" spans="1:8" ht="25.5" customHeight="1">
      <c r="A1464" s="104"/>
      <c r="B1464" s="99"/>
      <c r="C1464" s="31" t="s">
        <v>3204</v>
      </c>
      <c r="D1464" s="30" t="s">
        <v>4088</v>
      </c>
      <c r="E1464" s="30" t="s">
        <v>4814</v>
      </c>
      <c r="F1464" s="31" t="s">
        <v>3205</v>
      </c>
      <c r="G1464" s="43" t="s">
        <v>3206</v>
      </c>
      <c r="H1464" s="34">
        <v>2</v>
      </c>
    </row>
    <row r="1465" spans="1:8" ht="25.5" customHeight="1">
      <c r="A1465" s="104"/>
      <c r="B1465" s="99" t="s">
        <v>4681</v>
      </c>
      <c r="C1465" s="65" t="s">
        <v>4682</v>
      </c>
      <c r="D1465" s="30"/>
      <c r="E1465" s="30"/>
      <c r="F1465" s="31"/>
      <c r="G1465" s="43"/>
      <c r="H1465" s="34">
        <f>SUM(H1466,H1469)</f>
        <v>10</v>
      </c>
    </row>
    <row r="1466" spans="1:8" ht="25.5" customHeight="1">
      <c r="A1466" s="104"/>
      <c r="B1466" s="99"/>
      <c r="C1466" s="103" t="s">
        <v>4783</v>
      </c>
      <c r="D1466" s="30" t="s">
        <v>4441</v>
      </c>
      <c r="E1466" s="30"/>
      <c r="F1466" s="31"/>
      <c r="G1466" s="43"/>
      <c r="H1466" s="34">
        <f>SUM(H1467:H1468)</f>
        <v>8</v>
      </c>
    </row>
    <row r="1467" spans="1:8" ht="25.5" customHeight="1">
      <c r="A1467" s="104"/>
      <c r="B1467" s="99"/>
      <c r="C1467" s="103"/>
      <c r="D1467" s="30" t="s">
        <v>3380</v>
      </c>
      <c r="E1467" s="30" t="s">
        <v>4815</v>
      </c>
      <c r="F1467" s="31" t="s">
        <v>3150</v>
      </c>
      <c r="G1467" s="43" t="s">
        <v>3151</v>
      </c>
      <c r="H1467" s="34">
        <v>6</v>
      </c>
    </row>
    <row r="1468" spans="1:8" ht="25.5" customHeight="1">
      <c r="A1468" s="104"/>
      <c r="B1468" s="99"/>
      <c r="C1468" s="103"/>
      <c r="D1468" s="30" t="s">
        <v>3562</v>
      </c>
      <c r="E1468" s="30" t="s">
        <v>4814</v>
      </c>
      <c r="F1468" s="31" t="s">
        <v>3152</v>
      </c>
      <c r="G1468" s="43" t="s">
        <v>3153</v>
      </c>
      <c r="H1468" s="34">
        <v>2</v>
      </c>
    </row>
    <row r="1469" spans="1:8" ht="25.5" customHeight="1">
      <c r="A1469" s="104"/>
      <c r="B1469" s="99"/>
      <c r="C1469" s="31" t="s">
        <v>3154</v>
      </c>
      <c r="D1469" s="30" t="s">
        <v>3563</v>
      </c>
      <c r="E1469" s="30" t="s">
        <v>4814</v>
      </c>
      <c r="F1469" s="31" t="s">
        <v>3155</v>
      </c>
      <c r="G1469" s="43" t="s">
        <v>3156</v>
      </c>
      <c r="H1469" s="34">
        <v>2</v>
      </c>
    </row>
    <row r="1470" spans="1:8" ht="25.5" customHeight="1">
      <c r="A1470" s="104"/>
      <c r="B1470" s="99" t="s">
        <v>4685</v>
      </c>
      <c r="C1470" s="65" t="s">
        <v>4686</v>
      </c>
      <c r="D1470" s="30"/>
      <c r="E1470" s="30"/>
      <c r="F1470" s="31"/>
      <c r="G1470" s="43"/>
      <c r="H1470" s="34">
        <f>SUM(H1471:H1473)</f>
        <v>6</v>
      </c>
    </row>
    <row r="1471" spans="1:8" ht="25.5" customHeight="1">
      <c r="A1471" s="104"/>
      <c r="B1471" s="99"/>
      <c r="C1471" s="31" t="s">
        <v>3162</v>
      </c>
      <c r="D1471" s="30" t="s">
        <v>3550</v>
      </c>
      <c r="E1471" s="30" t="s">
        <v>4814</v>
      </c>
      <c r="F1471" s="31" t="s">
        <v>3162</v>
      </c>
      <c r="G1471" s="43" t="s">
        <v>3163</v>
      </c>
      <c r="H1471" s="34">
        <v>2</v>
      </c>
    </row>
    <row r="1472" spans="1:8" ht="25.5" customHeight="1">
      <c r="A1472" s="104"/>
      <c r="B1472" s="99"/>
      <c r="C1472" s="31" t="s">
        <v>3164</v>
      </c>
      <c r="D1472" s="30" t="s">
        <v>3551</v>
      </c>
      <c r="E1472" s="30" t="s">
        <v>4814</v>
      </c>
      <c r="F1472" s="31" t="s">
        <v>3165</v>
      </c>
      <c r="G1472" s="43" t="s">
        <v>3166</v>
      </c>
      <c r="H1472" s="34">
        <v>2</v>
      </c>
    </row>
    <row r="1473" spans="1:8" ht="25.5" customHeight="1">
      <c r="A1473" s="104"/>
      <c r="B1473" s="99"/>
      <c r="C1473" s="31" t="s">
        <v>3167</v>
      </c>
      <c r="D1473" s="30" t="s">
        <v>3552</v>
      </c>
      <c r="E1473" s="30" t="s">
        <v>4814</v>
      </c>
      <c r="F1473" s="31" t="s">
        <v>3167</v>
      </c>
      <c r="G1473" s="43" t="s">
        <v>3168</v>
      </c>
      <c r="H1473" s="34">
        <v>2</v>
      </c>
    </row>
    <row r="1474" spans="1:8" ht="25.5" customHeight="1">
      <c r="A1474" s="104"/>
      <c r="B1474" s="99" t="s">
        <v>4679</v>
      </c>
      <c r="C1474" s="65" t="s">
        <v>4680</v>
      </c>
      <c r="D1474" s="30"/>
      <c r="E1474" s="30"/>
      <c r="F1474" s="31"/>
      <c r="G1474" s="43"/>
      <c r="H1474" s="34">
        <f>SUM(H1475:H1476)</f>
        <v>8</v>
      </c>
    </row>
    <row r="1475" spans="1:8" ht="25.5" customHeight="1">
      <c r="A1475" s="104"/>
      <c r="B1475" s="99"/>
      <c r="C1475" s="31" t="s">
        <v>4782</v>
      </c>
      <c r="D1475" s="30" t="s">
        <v>3333</v>
      </c>
      <c r="E1475" s="30" t="s">
        <v>4815</v>
      </c>
      <c r="F1475" s="31" t="s">
        <v>3147</v>
      </c>
      <c r="G1475" s="43" t="s">
        <v>4817</v>
      </c>
      <c r="H1475" s="34">
        <v>6</v>
      </c>
    </row>
    <row r="1476" spans="1:8" ht="25.5" customHeight="1">
      <c r="A1476" s="104"/>
      <c r="B1476" s="99"/>
      <c r="C1476" s="31" t="s">
        <v>3148</v>
      </c>
      <c r="D1476" s="30" t="s">
        <v>3549</v>
      </c>
      <c r="E1476" s="30" t="s">
        <v>4814</v>
      </c>
      <c r="F1476" s="31" t="s">
        <v>3149</v>
      </c>
      <c r="G1476" s="43" t="s">
        <v>4818</v>
      </c>
      <c r="H1476" s="34">
        <v>2</v>
      </c>
    </row>
    <row r="1477" spans="1:8" ht="25.5" customHeight="1">
      <c r="A1477" s="104"/>
      <c r="B1477" s="99" t="s">
        <v>4683</v>
      </c>
      <c r="C1477" s="65" t="s">
        <v>4684</v>
      </c>
      <c r="D1477" s="30"/>
      <c r="E1477" s="30"/>
      <c r="F1477" s="31"/>
      <c r="G1477" s="43"/>
      <c r="H1477" s="34">
        <f>SUM(H1478:H1479)</f>
        <v>8</v>
      </c>
    </row>
    <row r="1478" spans="1:8" ht="25.5" customHeight="1">
      <c r="A1478" s="104"/>
      <c r="B1478" s="99"/>
      <c r="C1478" s="31" t="s">
        <v>4784</v>
      </c>
      <c r="D1478" s="30" t="s">
        <v>3304</v>
      </c>
      <c r="E1478" s="30" t="s">
        <v>4815</v>
      </c>
      <c r="F1478" s="31" t="s">
        <v>3157</v>
      </c>
      <c r="G1478" s="43" t="s">
        <v>3158</v>
      </c>
      <c r="H1478" s="34">
        <v>6</v>
      </c>
    </row>
    <row r="1479" spans="1:8" ht="25.5" customHeight="1">
      <c r="A1479" s="104"/>
      <c r="B1479" s="99"/>
      <c r="C1479" s="31" t="s">
        <v>3159</v>
      </c>
      <c r="D1479" s="30" t="s">
        <v>3564</v>
      </c>
      <c r="E1479" s="30" t="s">
        <v>4814</v>
      </c>
      <c r="F1479" s="31" t="s">
        <v>3160</v>
      </c>
      <c r="G1479" s="43" t="s">
        <v>3161</v>
      </c>
      <c r="H1479" s="34">
        <v>2</v>
      </c>
    </row>
    <row r="1480" spans="1:8" ht="25.5" customHeight="1">
      <c r="A1480" s="104"/>
      <c r="B1480" s="99" t="s">
        <v>191</v>
      </c>
      <c r="C1480" s="65" t="s">
        <v>4693</v>
      </c>
      <c r="D1480" s="30"/>
      <c r="E1480" s="30"/>
      <c r="F1480" s="31"/>
      <c r="G1480" s="43"/>
      <c r="H1480" s="34">
        <f>SUM(H1481:H1483)</f>
        <v>10</v>
      </c>
    </row>
    <row r="1481" spans="1:8" ht="25.5" customHeight="1">
      <c r="A1481" s="104"/>
      <c r="B1481" s="99"/>
      <c r="C1481" s="31" t="s">
        <v>4788</v>
      </c>
      <c r="D1481" s="30" t="s">
        <v>3271</v>
      </c>
      <c r="E1481" s="30" t="s">
        <v>4815</v>
      </c>
      <c r="F1481" s="31" t="s">
        <v>3207</v>
      </c>
      <c r="G1481" s="43" t="s">
        <v>3208</v>
      </c>
      <c r="H1481" s="34">
        <v>6</v>
      </c>
    </row>
    <row r="1482" spans="1:8" ht="25.5" customHeight="1">
      <c r="A1482" s="104"/>
      <c r="B1482" s="99"/>
      <c r="C1482" s="31" t="s">
        <v>4789</v>
      </c>
      <c r="D1482" s="30" t="s">
        <v>3565</v>
      </c>
      <c r="E1482" s="30" t="s">
        <v>4814</v>
      </c>
      <c r="F1482" s="31" t="s">
        <v>3209</v>
      </c>
      <c r="G1482" s="43" t="s">
        <v>4802</v>
      </c>
      <c r="H1482" s="34">
        <v>2</v>
      </c>
    </row>
    <row r="1483" spans="1:8" ht="25.5" customHeight="1">
      <c r="A1483" s="104"/>
      <c r="B1483" s="99"/>
      <c r="C1483" s="31" t="s">
        <v>3210</v>
      </c>
      <c r="D1483" s="30" t="s">
        <v>3566</v>
      </c>
      <c r="E1483" s="30" t="s">
        <v>4814</v>
      </c>
      <c r="F1483" s="31" t="s">
        <v>3211</v>
      </c>
      <c r="G1483" s="43" t="s">
        <v>3212</v>
      </c>
      <c r="H1483" s="34">
        <v>2</v>
      </c>
    </row>
    <row r="1484" spans="1:8" ht="25.5" customHeight="1">
      <c r="A1484" s="104"/>
      <c r="B1484" s="99" t="s">
        <v>4689</v>
      </c>
      <c r="C1484" s="65" t="s">
        <v>4690</v>
      </c>
      <c r="D1484" s="30"/>
      <c r="E1484" s="30"/>
      <c r="F1484" s="31"/>
      <c r="G1484" s="43"/>
      <c r="H1484" s="34">
        <f>SUM(H1485:H1490)</f>
        <v>16</v>
      </c>
    </row>
    <row r="1485" spans="1:8" ht="25.5" customHeight="1">
      <c r="A1485" s="104"/>
      <c r="B1485" s="99"/>
      <c r="C1485" s="31" t="s">
        <v>4786</v>
      </c>
      <c r="D1485" s="30" t="s">
        <v>3301</v>
      </c>
      <c r="E1485" s="30" t="s">
        <v>4815</v>
      </c>
      <c r="F1485" s="31" t="s">
        <v>3182</v>
      </c>
      <c r="G1485" s="43" t="s">
        <v>3183</v>
      </c>
      <c r="H1485" s="34">
        <v>6</v>
      </c>
    </row>
    <row r="1486" spans="1:8" ht="25.5" customHeight="1">
      <c r="A1486" s="104"/>
      <c r="B1486" s="99"/>
      <c r="C1486" s="31" t="s">
        <v>3184</v>
      </c>
      <c r="D1486" s="30" t="s">
        <v>3553</v>
      </c>
      <c r="E1486" s="30" t="s">
        <v>4814</v>
      </c>
      <c r="F1486" s="31" t="s">
        <v>3185</v>
      </c>
      <c r="G1486" s="43" t="s">
        <v>3186</v>
      </c>
      <c r="H1486" s="34">
        <v>2</v>
      </c>
    </row>
    <row r="1487" spans="1:8" ht="25.5" customHeight="1">
      <c r="A1487" s="104"/>
      <c r="B1487" s="99"/>
      <c r="C1487" s="31" t="s">
        <v>3187</v>
      </c>
      <c r="D1487" s="30" t="s">
        <v>3554</v>
      </c>
      <c r="E1487" s="30" t="s">
        <v>4814</v>
      </c>
      <c r="F1487" s="31" t="s">
        <v>3188</v>
      </c>
      <c r="G1487" s="43" t="s">
        <v>3189</v>
      </c>
      <c r="H1487" s="34">
        <v>2</v>
      </c>
    </row>
    <row r="1488" spans="1:8" ht="25.5" customHeight="1">
      <c r="A1488" s="104"/>
      <c r="B1488" s="99"/>
      <c r="C1488" s="31" t="s">
        <v>3190</v>
      </c>
      <c r="D1488" s="30" t="s">
        <v>3555</v>
      </c>
      <c r="E1488" s="30" t="s">
        <v>4814</v>
      </c>
      <c r="F1488" s="31" t="s">
        <v>3191</v>
      </c>
      <c r="G1488" s="43" t="s">
        <v>3192</v>
      </c>
      <c r="H1488" s="34">
        <v>2</v>
      </c>
    </row>
    <row r="1489" spans="1:8" ht="25.5" customHeight="1">
      <c r="A1489" s="104"/>
      <c r="B1489" s="99"/>
      <c r="C1489" s="31" t="s">
        <v>3193</v>
      </c>
      <c r="D1489" s="30" t="s">
        <v>3556</v>
      </c>
      <c r="E1489" s="30" t="s">
        <v>4814</v>
      </c>
      <c r="F1489" s="31" t="s">
        <v>3194</v>
      </c>
      <c r="G1489" s="43" t="s">
        <v>3195</v>
      </c>
      <c r="H1489" s="34">
        <v>2</v>
      </c>
    </row>
    <row r="1490" spans="1:8" ht="25.5" customHeight="1">
      <c r="A1490" s="104"/>
      <c r="B1490" s="99"/>
      <c r="C1490" s="31" t="s">
        <v>3196</v>
      </c>
      <c r="D1490" s="30" t="s">
        <v>3557</v>
      </c>
      <c r="E1490" s="30" t="s">
        <v>4814</v>
      </c>
      <c r="F1490" s="31" t="s">
        <v>3197</v>
      </c>
      <c r="G1490" s="43" t="s">
        <v>3198</v>
      </c>
      <c r="H1490" s="34">
        <v>2</v>
      </c>
    </row>
  </sheetData>
  <mergeCells count="325">
    <mergeCell ref="A1444:A1490"/>
    <mergeCell ref="A522:A655"/>
    <mergeCell ref="A656:A770"/>
    <mergeCell ref="A771:A867"/>
    <mergeCell ref="A868:A949"/>
    <mergeCell ref="A950:A975"/>
    <mergeCell ref="A976:A1055"/>
    <mergeCell ref="B1163:B1176"/>
    <mergeCell ref="A1162:A1260"/>
    <mergeCell ref="B1290:B1317"/>
    <mergeCell ref="A1261:A1361"/>
    <mergeCell ref="B1435:B1437"/>
    <mergeCell ref="B1430:B1434"/>
    <mergeCell ref="B1438:B1441"/>
    <mergeCell ref="B1155:B1161"/>
    <mergeCell ref="B1056:C1056"/>
    <mergeCell ref="A1056:A1161"/>
    <mergeCell ref="C1199:C1201"/>
    <mergeCell ref="C1205:C1207"/>
    <mergeCell ref="C1220:C1222"/>
    <mergeCell ref="C1224:C1226"/>
    <mergeCell ref="C1235:C1237"/>
    <mergeCell ref="C1241:C1243"/>
    <mergeCell ref="C1216:C1218"/>
    <mergeCell ref="B1261:C1261"/>
    <mergeCell ref="C1263:C1266"/>
    <mergeCell ref="C1282:C1284"/>
    <mergeCell ref="C1268:C1272"/>
    <mergeCell ref="C1275:C1277"/>
    <mergeCell ref="C1319:C1321"/>
    <mergeCell ref="B995:B1008"/>
    <mergeCell ref="B977:B988"/>
    <mergeCell ref="B1484:B1490"/>
    <mergeCell ref="B1461:B1464"/>
    <mergeCell ref="B1480:B1483"/>
    <mergeCell ref="B1444:C1444"/>
    <mergeCell ref="C1446:C1449"/>
    <mergeCell ref="C1466:C1468"/>
    <mergeCell ref="B1474:B1476"/>
    <mergeCell ref="B1465:B1469"/>
    <mergeCell ref="B1477:B1479"/>
    <mergeCell ref="B1470:B1473"/>
    <mergeCell ref="B1457:B1460"/>
    <mergeCell ref="B1445:B1456"/>
    <mergeCell ref="C1294:C1300"/>
    <mergeCell ref="C1301:C1303"/>
    <mergeCell ref="C1285:C1287"/>
    <mergeCell ref="C1279:C1281"/>
    <mergeCell ref="C1322:C1324"/>
    <mergeCell ref="C1325:C1328"/>
    <mergeCell ref="C1291:C1293"/>
    <mergeCell ref="B1262:B1277"/>
    <mergeCell ref="C1364:C1368"/>
    <mergeCell ref="C1369:C1372"/>
    <mergeCell ref="C1373:C1377"/>
    <mergeCell ref="C1379:C1382"/>
    <mergeCell ref="C1396:C1400"/>
    <mergeCell ref="B1278:B1289"/>
    <mergeCell ref="C1309:C1311"/>
    <mergeCell ref="C1312:C1314"/>
    <mergeCell ref="C1344:C1346"/>
    <mergeCell ref="C1357:C1359"/>
    <mergeCell ref="C1349:C1351"/>
    <mergeCell ref="B1318:B1335"/>
    <mergeCell ref="B1336:B1346"/>
    <mergeCell ref="B1347:B1361"/>
    <mergeCell ref="C1401:C1403"/>
    <mergeCell ref="C1404:C1406"/>
    <mergeCell ref="C1423:C1425"/>
    <mergeCell ref="B1362:C1362"/>
    <mergeCell ref="B1363:B1388"/>
    <mergeCell ref="B1389:B1406"/>
    <mergeCell ref="B1417:B1420"/>
    <mergeCell ref="B1410:B1415"/>
    <mergeCell ref="B1407:B1409"/>
    <mergeCell ref="B1422:B1429"/>
    <mergeCell ref="C1385:C1388"/>
    <mergeCell ref="C1246:C1248"/>
    <mergeCell ref="B1162:C1162"/>
    <mergeCell ref="B1177:B1182"/>
    <mergeCell ref="C1045:C1048"/>
    <mergeCell ref="C1052:C1055"/>
    <mergeCell ref="C1101:C1103"/>
    <mergeCell ref="C1104:C1106"/>
    <mergeCell ref="C1149:C1151"/>
    <mergeCell ref="B1057:B1098"/>
    <mergeCell ref="B1119:B1127"/>
    <mergeCell ref="B1114:B1118"/>
    <mergeCell ref="B1134:B1144"/>
    <mergeCell ref="B1109:B1113"/>
    <mergeCell ref="B1099:B1108"/>
    <mergeCell ref="B1128:B1133"/>
    <mergeCell ref="B1146:B1153"/>
    <mergeCell ref="C1088:C1098"/>
    <mergeCell ref="C1141:C1143"/>
    <mergeCell ref="C1059:C1065"/>
    <mergeCell ref="C1066:C1069"/>
    <mergeCell ref="C1070:C1078"/>
    <mergeCell ref="C1079:C1083"/>
    <mergeCell ref="C1084:C1086"/>
    <mergeCell ref="C1124:C1126"/>
    <mergeCell ref="B950:C950"/>
    <mergeCell ref="B976:C976"/>
    <mergeCell ref="C1001:C1003"/>
    <mergeCell ref="C983:C987"/>
    <mergeCell ref="C997:C1000"/>
    <mergeCell ref="C1191:C1193"/>
    <mergeCell ref="B1252:B1260"/>
    <mergeCell ref="B1245:B1251"/>
    <mergeCell ref="B1194:B1209"/>
    <mergeCell ref="B1219:B1229"/>
    <mergeCell ref="B1230:B1239"/>
    <mergeCell ref="C1135:C1137"/>
    <mergeCell ref="B1043:B1055"/>
    <mergeCell ref="B1240:B1244"/>
    <mergeCell ref="B1183:B1188"/>
    <mergeCell ref="B1210:B1218"/>
    <mergeCell ref="B1189:B1193"/>
    <mergeCell ref="C1165:C1167"/>
    <mergeCell ref="C1169:C1172"/>
    <mergeCell ref="C1173:C1175"/>
    <mergeCell ref="C1256:C1258"/>
    <mergeCell ref="C1253:C1255"/>
    <mergeCell ref="C1179:C1182"/>
    <mergeCell ref="C1249:C1251"/>
    <mergeCell ref="C1025:C1028"/>
    <mergeCell ref="C1039:C1042"/>
    <mergeCell ref="B989:B994"/>
    <mergeCell ref="B1012:B1021"/>
    <mergeCell ref="B1030:B1042"/>
    <mergeCell ref="B1022:B1029"/>
    <mergeCell ref="C943:C945"/>
    <mergeCell ref="B889:B899"/>
    <mergeCell ref="B928:B938"/>
    <mergeCell ref="B939:B949"/>
    <mergeCell ref="B923:B927"/>
    <mergeCell ref="B914:B922"/>
    <mergeCell ref="B904:B906"/>
    <mergeCell ref="B907:B910"/>
    <mergeCell ref="B911:B913"/>
    <mergeCell ref="B900:B903"/>
    <mergeCell ref="C979:C982"/>
    <mergeCell ref="B1009:B1011"/>
    <mergeCell ref="B951:B957"/>
    <mergeCell ref="C968:C970"/>
    <mergeCell ref="C963:C966"/>
    <mergeCell ref="B958:B966"/>
    <mergeCell ref="B973:B975"/>
    <mergeCell ref="B967:B972"/>
    <mergeCell ref="B869:B888"/>
    <mergeCell ref="C686:C688"/>
    <mergeCell ref="B771:C771"/>
    <mergeCell ref="C871:C873"/>
    <mergeCell ref="C874:C876"/>
    <mergeCell ref="C880:C882"/>
    <mergeCell ref="C883:C885"/>
    <mergeCell ref="B868:C868"/>
    <mergeCell ref="C940:C942"/>
    <mergeCell ref="B815:B819"/>
    <mergeCell ref="B836:B844"/>
    <mergeCell ref="C816:C818"/>
    <mergeCell ref="B826:B835"/>
    <mergeCell ref="C840:C842"/>
    <mergeCell ref="C851:C855"/>
    <mergeCell ref="C856:C858"/>
    <mergeCell ref="C827:C830"/>
    <mergeCell ref="B821:B824"/>
    <mergeCell ref="B772:B799"/>
    <mergeCell ref="C801:C804"/>
    <mergeCell ref="B800:B813"/>
    <mergeCell ref="B768:B770"/>
    <mergeCell ref="B763:B767"/>
    <mergeCell ref="C794:C799"/>
    <mergeCell ref="B657:B680"/>
    <mergeCell ref="B656:C656"/>
    <mergeCell ref="C658:C662"/>
    <mergeCell ref="C663:C666"/>
    <mergeCell ref="C691:C693"/>
    <mergeCell ref="C694:C696"/>
    <mergeCell ref="C698:C701"/>
    <mergeCell ref="C721:C723"/>
    <mergeCell ref="C755:C757"/>
    <mergeCell ref="B711:B717"/>
    <mergeCell ref="B746:B751"/>
    <mergeCell ref="B725:B737"/>
    <mergeCell ref="B681:B688"/>
    <mergeCell ref="B752:B762"/>
    <mergeCell ref="B703:B710"/>
    <mergeCell ref="B718:B724"/>
    <mergeCell ref="B738:B745"/>
    <mergeCell ref="B689:B701"/>
    <mergeCell ref="B561:B564"/>
    <mergeCell ref="B549:B556"/>
    <mergeCell ref="B557:B560"/>
    <mergeCell ref="B625:B632"/>
    <mergeCell ref="B543:B547"/>
    <mergeCell ref="B633:B655"/>
    <mergeCell ref="B590:B596"/>
    <mergeCell ref="B597:B601"/>
    <mergeCell ref="B571:B589"/>
    <mergeCell ref="B602:B609"/>
    <mergeCell ref="B565:B570"/>
    <mergeCell ref="B610:B624"/>
    <mergeCell ref="B492:B501"/>
    <mergeCell ref="B374:B411"/>
    <mergeCell ref="A373:A467"/>
    <mergeCell ref="B434:B438"/>
    <mergeCell ref="B439:B443"/>
    <mergeCell ref="C451:C454"/>
    <mergeCell ref="B523:B542"/>
    <mergeCell ref="C526:C528"/>
    <mergeCell ref="C529:C532"/>
    <mergeCell ref="B522:C522"/>
    <mergeCell ref="C53:C64"/>
    <mergeCell ref="C115:C120"/>
    <mergeCell ref="C352:C354"/>
    <mergeCell ref="C283:C286"/>
    <mergeCell ref="C244:C246"/>
    <mergeCell ref="B373:C373"/>
    <mergeCell ref="C470:C473"/>
    <mergeCell ref="C476:C480"/>
    <mergeCell ref="B344:B357"/>
    <mergeCell ref="B358:B372"/>
    <mergeCell ref="B264:B279"/>
    <mergeCell ref="B330:B343"/>
    <mergeCell ref="B295:B315"/>
    <mergeCell ref="B233:B247"/>
    <mergeCell ref="B280:B294"/>
    <mergeCell ref="B316:B329"/>
    <mergeCell ref="B179:B232"/>
    <mergeCell ref="C256:C260"/>
    <mergeCell ref="B444:B449"/>
    <mergeCell ref="B428:B433"/>
    <mergeCell ref="B458:B464"/>
    <mergeCell ref="B248:B263"/>
    <mergeCell ref="B421:B427"/>
    <mergeCell ref="B412:B420"/>
    <mergeCell ref="A1362:A1443"/>
    <mergeCell ref="B65:B73"/>
    <mergeCell ref="B109:B111"/>
    <mergeCell ref="B157:B161"/>
    <mergeCell ref="B162:B165"/>
    <mergeCell ref="B10:B20"/>
    <mergeCell ref="B99:B101"/>
    <mergeCell ref="B167:B169"/>
    <mergeCell ref="B121:B124"/>
    <mergeCell ref="B129:B131"/>
    <mergeCell ref="B132:B149"/>
    <mergeCell ref="B85:B97"/>
    <mergeCell ref="B74:B84"/>
    <mergeCell ref="B53:B64"/>
    <mergeCell ref="B115:B120"/>
    <mergeCell ref="B112:B114"/>
    <mergeCell ref="B151:B156"/>
    <mergeCell ref="B850:B862"/>
    <mergeCell ref="B845:B848"/>
    <mergeCell ref="B863:B867"/>
    <mergeCell ref="B465:B467"/>
    <mergeCell ref="B102:B108"/>
    <mergeCell ref="A170:C170"/>
    <mergeCell ref="B178:C178"/>
    <mergeCell ref="A176:B176"/>
    <mergeCell ref="A171:B171"/>
    <mergeCell ref="A177:D177"/>
    <mergeCell ref="A178:A372"/>
    <mergeCell ref="C668:C680"/>
    <mergeCell ref="C775:C777"/>
    <mergeCell ref="C778:C780"/>
    <mergeCell ref="C781:C788"/>
    <mergeCell ref="C789:C793"/>
    <mergeCell ref="A468:A521"/>
    <mergeCell ref="B514:B518"/>
    <mergeCell ref="B503:B513"/>
    <mergeCell ref="B519:B521"/>
    <mergeCell ref="B468:C468"/>
    <mergeCell ref="C394:C401"/>
    <mergeCell ref="C402:C405"/>
    <mergeCell ref="C406:C409"/>
    <mergeCell ref="C376:C379"/>
    <mergeCell ref="C380:C383"/>
    <mergeCell ref="C385:C388"/>
    <mergeCell ref="C390:C393"/>
    <mergeCell ref="B450:B457"/>
    <mergeCell ref="C482:C484"/>
    <mergeCell ref="B469:B491"/>
    <mergeCell ref="C151:C153"/>
    <mergeCell ref="C183:C187"/>
    <mergeCell ref="C188:C190"/>
    <mergeCell ref="C194:C205"/>
    <mergeCell ref="C157:C159"/>
    <mergeCell ref="C162:C165"/>
    <mergeCell ref="C167:C169"/>
    <mergeCell ref="C730:C732"/>
    <mergeCell ref="C734:C736"/>
    <mergeCell ref="C621:C624"/>
    <mergeCell ref="C606:C608"/>
    <mergeCell ref="C639:C642"/>
    <mergeCell ref="C646:C648"/>
    <mergeCell ref="C636:C638"/>
    <mergeCell ref="C551:C553"/>
    <mergeCell ref="C627:C630"/>
    <mergeCell ref="A2:H2"/>
    <mergeCell ref="B8:B9"/>
    <mergeCell ref="C51:C52"/>
    <mergeCell ref="A173:B175"/>
    <mergeCell ref="B22:B52"/>
    <mergeCell ref="B125:B128"/>
    <mergeCell ref="A172:B172"/>
    <mergeCell ref="A8:A169"/>
    <mergeCell ref="C102:C105"/>
    <mergeCell ref="C107:C108"/>
    <mergeCell ref="C125:C128"/>
    <mergeCell ref="A5:C5"/>
    <mergeCell ref="A6:C6"/>
    <mergeCell ref="A7:C7"/>
    <mergeCell ref="C65:C72"/>
    <mergeCell ref="C109:C111"/>
    <mergeCell ref="C10:C20"/>
    <mergeCell ref="C99:C101"/>
    <mergeCell ref="C121:C124"/>
    <mergeCell ref="C129:C131"/>
    <mergeCell ref="C132:C149"/>
    <mergeCell ref="C22:C49"/>
    <mergeCell ref="C85:C97"/>
    <mergeCell ref="C74:C84"/>
  </mergeCells>
  <phoneticPr fontId="35" type="noConversion"/>
  <pageMargins left="0.70866141732283505" right="0.47244094488188998" top="0.74803149606299202" bottom="0.47244094488188998" header="0.31496062992126" footer="0.31496062992126"/>
  <pageSetup paperSize="9" scale="60" fitToHeight="0" orientation="portrait" r:id="rId1"/>
  <headerFooter>
    <oddFooter>&amp;C&amp;"仿宋_GB2312"第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3</vt:i4>
      </vt:variant>
    </vt:vector>
  </HeadingPairs>
  <TitlesOfParts>
    <vt:vector size="5" baseType="lpstr">
      <vt:lpstr>附件1</vt:lpstr>
      <vt:lpstr>附件2</vt:lpstr>
      <vt:lpstr>附件2!Print_Area</vt:lpstr>
      <vt:lpstr>附件1!Print_Titles</vt:lpstr>
      <vt:lpstr>附件2!Print_Titles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dc:creator>
  <cp:lastModifiedBy>陈琳姿 null</cp:lastModifiedBy>
  <cp:lastPrinted>2023-09-22T03:21:53Z</cp:lastPrinted>
  <dcterms:created xsi:type="dcterms:W3CDTF">2008-09-12T09:22:00Z</dcterms:created>
  <dcterms:modified xsi:type="dcterms:W3CDTF">2023-09-23T03:19:27Z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B3423B875B744BF4AFFD4D22774176EB</vt:lpwstr>
  </property>
</Properties>
</file>